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codeName="{DD97A8EA-9A9A-E61F-A557-7D5A7D7259CE}"/>
  <workbookPr updateLinks="never" codeName="ThisWorkbook"/>
  <mc:AlternateContent xmlns:mc="http://schemas.openxmlformats.org/markup-compatibility/2006">
    <mc:Choice Requires="x15">
      <x15ac:absPath xmlns:x15ac="http://schemas.microsoft.com/office/spreadsheetml/2010/11/ac" url="C:\Users\PaulineANGE\Downloads\"/>
    </mc:Choice>
  </mc:AlternateContent>
  <xr:revisionPtr revIDLastSave="0" documentId="8_{666A89DE-3C9C-4094-BC14-53207182EE56}" xr6:coauthVersionLast="47" xr6:coauthVersionMax="47" xr10:uidLastSave="{00000000-0000-0000-0000-000000000000}"/>
  <bookViews>
    <workbookView xWindow="-110" yWindow="-110" windowWidth="19420" windowHeight="10300" tabRatio="612" firstSheet="26" activeTab="27" xr2:uid="{00000000-000D-0000-FFFF-FFFF00000000}"/>
  </bookViews>
  <sheets>
    <sheet name="NatC Tumbling arrière" sheetId="81" state="hidden" r:id="rId1"/>
    <sheet name="NatC Tumbling Mixte" sheetId="80" state="hidden" r:id="rId2"/>
    <sheet name="NatC Tumbling avant" sheetId="79" state="hidden" r:id="rId3"/>
    <sheet name="ListeClubAvril2023" sheetId="84" state="hidden" r:id="rId4"/>
    <sheet name="FFGym Clubs" sheetId="22" state="hidden" r:id="rId5"/>
    <sheet name="FedB Tumbling avant" sheetId="66" state="hidden" r:id="rId6"/>
    <sheet name="FedB Tumbling arrière" sheetId="67" state="hidden" r:id="rId7"/>
    <sheet name="NatB Tumbling Mixte" sheetId="72" state="hidden" r:id="rId8"/>
    <sheet name="NatC MT - MT" sheetId="83" state="hidden" r:id="rId9"/>
    <sheet name="NatC MT - Saut" sheetId="82" state="hidden" r:id="rId10"/>
    <sheet name="FedB MT - MT" sheetId="68" state="hidden" r:id="rId11"/>
    <sheet name="FedA Tumbling avant" sheetId="21" state="hidden" r:id="rId12"/>
    <sheet name="FedA Tumbling arrière" sheetId="25" state="hidden" r:id="rId13"/>
    <sheet name="NatB Tumbling arrière" sheetId="27" state="hidden" r:id="rId14"/>
    <sheet name="NatB Tumbling avant" sheetId="24" state="hidden" r:id="rId15"/>
    <sheet name="FedA MT - MT" sheetId="29" state="hidden" r:id="rId16"/>
    <sheet name="NatB MT - Saut" sheetId="31" state="hidden" r:id="rId17"/>
    <sheet name="OLDListeDiffSol" sheetId="86" state="hidden" r:id="rId18"/>
    <sheet name="ListeDiffSol" sheetId="76" state="hidden" r:id="rId19"/>
    <sheet name="NatB MT - MT" sheetId="30" state="hidden" r:id="rId20"/>
    <sheet name="ListeClubs 95 " sheetId="73" state="hidden" r:id="rId21"/>
    <sheet name="liste" sheetId="20" state="hidden" r:id="rId22"/>
    <sheet name="Activer Macro 97-2003" sheetId="65" r:id="rId23"/>
    <sheet name="Activer Macro2007" sheetId="64" r:id="rId24"/>
    <sheet name="MessageErreurO365" sheetId="85" r:id="rId25"/>
    <sheet name="SOL Explications" sheetId="78" r:id="rId26"/>
    <sheet name="Explications" sheetId="63" r:id="rId27"/>
    <sheet name="fiche engagement" sheetId="19" r:id="rId28"/>
    <sheet name="FED Dif Sol" sheetId="77" r:id="rId29"/>
    <sheet name="PERF Dif Sol" sheetId="75" r:id="rId30"/>
    <sheet name="dif tumbling" sheetId="87" r:id="rId31"/>
    <sheet name="dif mini tramp" sheetId="16" r:id="rId32"/>
  </sheets>
  <definedNames>
    <definedName name="_xlnm._FilterDatabase" localSheetId="15" hidden="1">'FedA MT - MT'!$B$2:$C$2</definedName>
    <definedName name="_xlnm._FilterDatabase" localSheetId="12" hidden="1">'FedA Tumbling arrière'!$B$2:$C$2</definedName>
    <definedName name="_xlnm._FilterDatabase" localSheetId="4" hidden="1">'FFGym Clubs'!$A$1:$D$1229</definedName>
    <definedName name="_xlnm._FilterDatabase" localSheetId="3" hidden="1">ListeClubAvril2023!$A$1:$D$298</definedName>
    <definedName name="_xlnm._FilterDatabase" localSheetId="18" hidden="1">ListeDiffSol!$A$3:$L$148</definedName>
    <definedName name="_xlnm._FilterDatabase" localSheetId="19" hidden="1">'NatB MT - MT'!$B$2:$C$2</definedName>
    <definedName name="_xlnm._FilterDatabase" localSheetId="16" hidden="1">'NatB MT - Saut'!$B$2:$C$2</definedName>
    <definedName name="_xlnm._FilterDatabase" localSheetId="13" hidden="1">'NatB Tumbling arrière'!$B$2:$C$2</definedName>
    <definedName name="_xlnm._FilterDatabase" localSheetId="14" hidden="1">'NatB Tumbling avant'!$B$2:$C$73</definedName>
    <definedName name="_xlnm._FilterDatabase" localSheetId="7" hidden="1">'NatB Tumbling Mixte'!$B$2:$C$2</definedName>
    <definedName name="_xlnm._FilterDatabase" localSheetId="0" hidden="1">'NatC Tumbling arrière'!$B$2:$C$2</definedName>
    <definedName name="_xlnm._FilterDatabase" localSheetId="2" hidden="1">'NatC Tumbling avant'!$B$2:$C$73</definedName>
    <definedName name="_xlnm._FilterDatabase" localSheetId="1" hidden="1">'NatC Tumbling Mixte'!$B$2:$C$2</definedName>
    <definedName name="_xlnm._FilterDatabase" localSheetId="17" hidden="1">OLDListeDiffSol!$A$3:$L$147</definedName>
    <definedName name="_xleta.MODE" hidden="1" xlm="1">#NAME?</definedName>
    <definedName name="Categories" localSheetId="30">liste!$G$3:$L$3</definedName>
    <definedName name="Categories">liste!$G$3:$L$3</definedName>
    <definedName name="Combi" localSheetId="17">OLDListeDiffSol!$F$5:$F$87</definedName>
    <definedName name="Combi">ListeDiffSol!$F$5:$F$88</definedName>
    <definedName name="Europe">liste!$M$4:$M$9</definedName>
    <definedName name="FédéralA">liste!$H$4:$H$9</definedName>
    <definedName name="FédéralB">liste!$I$4:$I$8</definedName>
    <definedName name="FEDGE" localSheetId="30">ListeDiffSol!$E$4:$E$5</definedName>
    <definedName name="FEDGE" localSheetId="17">OLDListeDiffSol!$E$4:$E$5</definedName>
    <definedName name="FEDGE">ListeDiffSol!$E$4:$E$5</definedName>
    <definedName name="FEDMAINTIEN" localSheetId="30">ListeDiffSol!$C$4:$C$17</definedName>
    <definedName name="FEDMAINTIEN" localSheetId="17">OLDListeDiffSol!$C$4:$C$19</definedName>
    <definedName name="FEDMAINTIEN">ListeDiffSol!$C$4:$C$19</definedName>
    <definedName name="FEDPIVOTS" localSheetId="30">ListeDiffSol!$B$4:$B$10</definedName>
    <definedName name="FEDPIVOTS" localSheetId="17">OLDListeDiffSol!$B$4:$B$10</definedName>
    <definedName name="FEDPIVOTS">ListeDiffSol!$B$4:$B$11</definedName>
    <definedName name="FEDSAUT" localSheetId="30">ListeDiffSol!$A$4:$A$27</definedName>
    <definedName name="FEDSAUT" localSheetId="17">OLDListeDiffSol!$A$4:$A$27</definedName>
    <definedName name="FEDSAUT">ListeDiffSol!$A$4:$A$27</definedName>
    <definedName name="FEDTOUT" localSheetId="30">ListeDiffSol!$D$4:$D$47</definedName>
    <definedName name="FEDTOUT" localSheetId="17">OLDListeDiffSol!$D$4:$D$48</definedName>
    <definedName name="FEDTOUT">ListeDiffSol!$D$4:$D$47</definedName>
    <definedName name="Finale" localSheetId="30">liste!$D$1:$D$5</definedName>
    <definedName name="Finale">liste!$D$1:$D$5</definedName>
    <definedName name="MaintienFederal" localSheetId="17">OLDListeDiffSol!$C$4:$C$21</definedName>
    <definedName name="MaintienFederal">ListeDiffSol!$C$4:$C$21</definedName>
    <definedName name="MaintienPerformance" localSheetId="17">OLDListeDiffSol!$I$4:$I$46</definedName>
    <definedName name="MaintienPerformance">ListeDiffSol!$I$4:$I$46</definedName>
    <definedName name="NationalA">liste!$J$4:$J$5</definedName>
    <definedName name="NationalB">liste!$K$4:$K$5</definedName>
    <definedName name="NationalC">liste!$L$4:$L$7</definedName>
    <definedName name="NomClubsTeamGym">ListeClubAvril2023!$A$2:$A$29</definedName>
    <definedName name="NomsDesClubs">'FFGym Clubs'!$A$2:$A$411</definedName>
    <definedName name="NumAffiliationDesClubs">'FFGym Clubs'!$D$3:$D$382</definedName>
    <definedName name="NumEquipe">liste!$F$1:$F$5</definedName>
    <definedName name="PERFACRO" localSheetId="17">OLDListeDiffSol!$L$4:$L$40</definedName>
    <definedName name="PERFACRO">ListeDiffSol!$L$4:$L$27</definedName>
    <definedName name="PERFCOMBI" localSheetId="17">OLDListeDiffSol!$F$4:$F$109</definedName>
    <definedName name="PERFCOMBI">ListeDiffSol!$F$4:$F$111</definedName>
    <definedName name="PERFFLEXI">ListeDiffSol!$M$4:$M$12</definedName>
    <definedName name="PERFGE" localSheetId="17">OLDListeDiffSol!$K$4:$K$8</definedName>
    <definedName name="PERFGE">ListeDiffSol!$K$4:$K$8</definedName>
    <definedName name="PERFMAINTIENT" localSheetId="17">OLDListeDiffSol!$I$4:$I$46</definedName>
    <definedName name="PERFMAINTIENT">ListeDiffSol!$I$4:$I$46</definedName>
    <definedName name="PERFMIXTE" localSheetId="17">OLDListeDiffSol!$J$4:$J$190</definedName>
    <definedName name="PERFMIXTE">ListeDiffSol!$J$4:$J$191</definedName>
    <definedName name="PERFPIVOTS" localSheetId="17">OLDListeDiffSol!$H$4:$H$32</definedName>
    <definedName name="PERFPIVOTS">ListeDiffSol!$H$4:$H$32</definedName>
    <definedName name="PERFSAUT" localSheetId="17">OLDListeDiffSol!$G$4:$G$83</definedName>
    <definedName name="PERFSAUT">ListeDiffSol!$G$4:$G$85</definedName>
    <definedName name="PivotFederal" localSheetId="17">OLDListeDiffSol!$B$4:$B$9</definedName>
    <definedName name="PivotFederal">ListeDiffSol!$B$4:$B$10</definedName>
    <definedName name="PivotPerformance" localSheetId="17">OLDListeDiffSol!$H$4:$H$12</definedName>
    <definedName name="PivotPerformance">ListeDiffSol!$H$4:$H$30</definedName>
    <definedName name="SautPerformance" localSheetId="17">OLDListeDiffSol!$G$4:$G$52</definedName>
    <definedName name="SautPerformance">ListeDiffSol!$G$4:$G$79</definedName>
    <definedName name="Section">liste!$C$1:$C$10</definedName>
    <definedName name="SerieArriereTumblingFedA">'FedA Tumbling arrière'!$B$3:$B$13</definedName>
    <definedName name="SerieArriereTumblingFedB">'FedB Tumbling arrière'!$B$3:$B$9</definedName>
    <definedName name="SerieArriereTumblingNatB">'NatB Tumbling arrière'!$B$3:$B$62</definedName>
    <definedName name="SerieArriereTumblingNatC">'NatC Tumbling arrière'!$B$3:$B$29</definedName>
    <definedName name="SerieAvantTumblingFedA">'FedA Tumbling avant'!$B$3:$B$14</definedName>
    <definedName name="SerieAvantTumblingFedB">'FedB Tumbling avant'!$B$3:$B$10</definedName>
    <definedName name="SerieAvantTumblingNatB">'NatB Tumbling avant'!$B$3:$B$68</definedName>
    <definedName name="SerieAvantTumblingNatC">'NatC Tumbling avant'!$B$3:$B$23</definedName>
    <definedName name="SerieMixteTumblingNatB">'NatB Tumbling Mixte'!$B$3:$B$126</definedName>
    <definedName name="SerieMixteTumblingNatC">'NatC Tumbling Mixte'!$B$3:$B$44</definedName>
    <definedName name="SerieMTMTFedA">'FedA MT - MT'!$B$3:$B$13</definedName>
    <definedName name="SerieMTMTFedB">'FedB MT - MT'!$B$3:$B$11</definedName>
    <definedName name="SerieMTMTNatB">'NatB MT - MT'!$B$3:$B$15</definedName>
    <definedName name="SerieMTMTNatC">'NatC MT - MT'!$B$3:$B$11</definedName>
    <definedName name="SerieMTSautNatB">'NatB MT - Saut'!$B$3:$B$8</definedName>
    <definedName name="SerieMTSautNatC">'NatC MT - Saut'!$B$3:$B$6</definedName>
    <definedName name="ToutFederal" localSheetId="17">OLDListeDiffSol!$D$4:$D$63</definedName>
    <definedName name="ToutFederal">ListeDiffSol!$D$4:$D$63</definedName>
    <definedName name="ToutPerformance" localSheetId="17">OLDListeDiffSol!$J$4:$J$267</definedName>
    <definedName name="ToutPerformance">ListeDiffSol!$J$4:$J$268</definedName>
    <definedName name="ValeurIntermediaireClubs">'FFGym Clubs'!$B$3:$B$290</definedName>
    <definedName name="VilleCLubsTeamgym">'FFGym Clubs'!$E$1:$E$372</definedName>
    <definedName name="_xlnm.Print_Area" localSheetId="31">'dif mini tramp'!$A$1:$K$41</definedName>
    <definedName name="_xlnm.Print_Area" localSheetId="30">'dif tumbling'!$A$1:$K$41</definedName>
    <definedName name="_xlnm.Print_Area" localSheetId="28">'FED Dif Sol'!$A$1:$P$17</definedName>
    <definedName name="_xlnm.Print_Area" localSheetId="27">'fiche engagement'!$A$1:$F$19</definedName>
    <definedName name="_xlnm.Print_Area" localSheetId="29">'PERF Dif Sol'!$A$1:$Q$22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6" i="22" l="1"/>
  <c r="D190" i="22"/>
  <c r="D9" i="22"/>
  <c r="H16" i="19" a="1"/>
  <c r="H16" i="19" s="1"/>
  <c r="K1" i="77" s="1"/>
  <c r="A33" i="16"/>
  <c r="A24" i="16"/>
  <c r="A33" i="87"/>
  <c r="A24" i="87"/>
  <c r="J1" i="75" l="1"/>
  <c r="C14" i="87"/>
  <c r="C14" i="16"/>
  <c r="B18" i="19"/>
  <c r="C16" i="19"/>
  <c r="B19" i="19"/>
  <c r="D1" i="80"/>
  <c r="Y1" i="75"/>
  <c r="AC5" i="75"/>
  <c r="AG5" i="77"/>
  <c r="H2" i="76"/>
  <c r="L2" i="76"/>
  <c r="J2" i="76"/>
  <c r="J12" i="87"/>
  <c r="L4" i="87"/>
  <c r="K41" i="87" l="1"/>
  <c r="K32" i="87"/>
  <c r="K23" i="87"/>
  <c r="I9" i="87" l="1"/>
  <c r="E2" i="76" l="1"/>
  <c r="C2" i="76"/>
  <c r="B2" i="76"/>
  <c r="A2" i="76"/>
  <c r="F2" i="76"/>
  <c r="M2" i="76"/>
  <c r="K2" i="76"/>
  <c r="C3" i="76"/>
  <c r="G2" i="76"/>
  <c r="D2" i="76"/>
  <c r="I2" i="76"/>
  <c r="L2" i="86"/>
  <c r="K2" i="86"/>
  <c r="J2" i="86"/>
  <c r="I2" i="86"/>
  <c r="H2" i="86"/>
  <c r="G2" i="86"/>
  <c r="F2" i="86"/>
  <c r="E2" i="86"/>
  <c r="D2" i="86"/>
  <c r="C2" i="86"/>
  <c r="B2" i="86"/>
  <c r="A2" i="86"/>
  <c r="D1" i="24"/>
  <c r="D1" i="27"/>
  <c r="D1" i="83"/>
  <c r="D1" i="67" l="1"/>
  <c r="D1" i="66"/>
  <c r="D1" i="68"/>
  <c r="D1" i="82"/>
  <c r="D1" i="72"/>
  <c r="D1" i="81"/>
  <c r="D1" i="79"/>
  <c r="AQ22" i="75"/>
  <c r="AQ17" i="75"/>
  <c r="AP22" i="75"/>
  <c r="AO22" i="75"/>
  <c r="AN22" i="75"/>
  <c r="AL22" i="75"/>
  <c r="AK22" i="75"/>
  <c r="AJ22" i="75"/>
  <c r="AH22" i="75"/>
  <c r="AG22" i="75"/>
  <c r="AF22" i="75"/>
  <c r="AD22" i="75"/>
  <c r="AC22" i="75"/>
  <c r="AB22" i="75"/>
  <c r="AP21" i="75"/>
  <c r="AO21" i="75"/>
  <c r="AN21" i="75"/>
  <c r="AM21" i="75"/>
  <c r="AL21" i="75"/>
  <c r="AK21" i="75"/>
  <c r="AJ21" i="75"/>
  <c r="AI21" i="75"/>
  <c r="AH21" i="75"/>
  <c r="AG21" i="75"/>
  <c r="AF21" i="75"/>
  <c r="AE21" i="75"/>
  <c r="AD21" i="75"/>
  <c r="AC21" i="75"/>
  <c r="AB21" i="75"/>
  <c r="AA21" i="75"/>
  <c r="AP20" i="75"/>
  <c r="AO20" i="75"/>
  <c r="AN20" i="75"/>
  <c r="AM20" i="75"/>
  <c r="AL20" i="75"/>
  <c r="AK20" i="75"/>
  <c r="AJ20" i="75"/>
  <c r="AI20" i="75"/>
  <c r="AH20" i="75"/>
  <c r="AG20" i="75"/>
  <c r="AF20" i="75"/>
  <c r="AE20" i="75"/>
  <c r="AD20" i="75"/>
  <c r="AC20" i="75"/>
  <c r="AB20" i="75"/>
  <c r="AA20" i="75"/>
  <c r="D298" i="84"/>
  <c r="D297" i="84"/>
  <c r="D296" i="84"/>
  <c r="D295" i="84"/>
  <c r="D294" i="84"/>
  <c r="D293" i="84"/>
  <c r="D292" i="84"/>
  <c r="D291" i="84"/>
  <c r="D290" i="84"/>
  <c r="D289" i="84"/>
  <c r="D288" i="84"/>
  <c r="D287" i="84"/>
  <c r="D286" i="84"/>
  <c r="D285" i="84"/>
  <c r="D284" i="84"/>
  <c r="D283" i="84"/>
  <c r="D282" i="84"/>
  <c r="D281" i="84"/>
  <c r="D280" i="84"/>
  <c r="D279" i="84"/>
  <c r="D278" i="84"/>
  <c r="D277" i="84"/>
  <c r="D276" i="84"/>
  <c r="D275" i="84"/>
  <c r="D274" i="84"/>
  <c r="D273" i="84"/>
  <c r="D272" i="84"/>
  <c r="D271" i="84"/>
  <c r="D270" i="84"/>
  <c r="D269" i="84"/>
  <c r="D268" i="84"/>
  <c r="D267" i="84"/>
  <c r="D266" i="84"/>
  <c r="D265" i="84"/>
  <c r="D264" i="84"/>
  <c r="D263" i="84"/>
  <c r="D262" i="84"/>
  <c r="D261" i="84"/>
  <c r="D260" i="84"/>
  <c r="D259" i="84"/>
  <c r="D258" i="84"/>
  <c r="D257" i="84"/>
  <c r="D256" i="84"/>
  <c r="D255" i="84"/>
  <c r="D254" i="84"/>
  <c r="D253" i="84"/>
  <c r="D252" i="84"/>
  <c r="D251" i="84"/>
  <c r="D250" i="84"/>
  <c r="D249" i="84"/>
  <c r="D248" i="84"/>
  <c r="D247" i="84"/>
  <c r="D246" i="84"/>
  <c r="D245" i="84"/>
  <c r="D244" i="84"/>
  <c r="D243" i="84"/>
  <c r="D242" i="84"/>
  <c r="D241" i="84"/>
  <c r="D240" i="84"/>
  <c r="D239" i="84"/>
  <c r="D238" i="84"/>
  <c r="D237" i="84"/>
  <c r="D236" i="84"/>
  <c r="D235" i="84"/>
  <c r="D234" i="84"/>
  <c r="D233" i="84"/>
  <c r="D232" i="84"/>
  <c r="D231" i="84"/>
  <c r="D230" i="84"/>
  <c r="D229" i="84"/>
  <c r="D228" i="84"/>
  <c r="D227" i="84"/>
  <c r="D226" i="84"/>
  <c r="D225" i="84"/>
  <c r="D224" i="84"/>
  <c r="D223" i="84"/>
  <c r="D222" i="84"/>
  <c r="D221" i="84"/>
  <c r="D220" i="84"/>
  <c r="D219" i="84"/>
  <c r="D218" i="84"/>
  <c r="D217" i="84"/>
  <c r="D216" i="84"/>
  <c r="D215" i="84"/>
  <c r="D214" i="84"/>
  <c r="D213" i="84"/>
  <c r="D212" i="84"/>
  <c r="D211" i="84"/>
  <c r="D210" i="84"/>
  <c r="D209" i="84"/>
  <c r="D208" i="84"/>
  <c r="D207" i="84"/>
  <c r="D206" i="84"/>
  <c r="D205" i="84"/>
  <c r="D204" i="84"/>
  <c r="D203" i="84"/>
  <c r="D202" i="84"/>
  <c r="D201" i="84"/>
  <c r="D200" i="84"/>
  <c r="D199" i="84"/>
  <c r="D198" i="84"/>
  <c r="D197" i="84"/>
  <c r="D196" i="84"/>
  <c r="D195" i="84"/>
  <c r="D194" i="84"/>
  <c r="D193" i="84"/>
  <c r="D192" i="84"/>
  <c r="D191" i="84"/>
  <c r="D190" i="84"/>
  <c r="D189" i="84"/>
  <c r="D188" i="84"/>
  <c r="D187" i="84"/>
  <c r="D186" i="84"/>
  <c r="D185" i="84"/>
  <c r="D184" i="84"/>
  <c r="D183" i="84"/>
  <c r="D182" i="84"/>
  <c r="D181" i="84"/>
  <c r="D180" i="84"/>
  <c r="D179" i="84"/>
  <c r="D178" i="84"/>
  <c r="D177" i="84"/>
  <c r="D176" i="84"/>
  <c r="D175" i="84"/>
  <c r="D174" i="84"/>
  <c r="D173" i="84"/>
  <c r="D172" i="84"/>
  <c r="D171" i="84"/>
  <c r="D170" i="84"/>
  <c r="D169" i="84"/>
  <c r="D168" i="84"/>
  <c r="D167" i="84"/>
  <c r="D166" i="84"/>
  <c r="D165" i="84"/>
  <c r="D164" i="84"/>
  <c r="D163" i="84"/>
  <c r="D162" i="84"/>
  <c r="D161" i="84"/>
  <c r="D160" i="84"/>
  <c r="D159" i="84"/>
  <c r="D158" i="84"/>
  <c r="D157" i="84"/>
  <c r="D156" i="84"/>
  <c r="D155" i="84"/>
  <c r="D154" i="84"/>
  <c r="D153" i="84"/>
  <c r="D152" i="84"/>
  <c r="D151" i="84"/>
  <c r="D150" i="84"/>
  <c r="D149" i="84"/>
  <c r="D148" i="84"/>
  <c r="D147" i="84"/>
  <c r="D146" i="84"/>
  <c r="D145" i="84"/>
  <c r="D144" i="84"/>
  <c r="D143" i="84"/>
  <c r="D142" i="84"/>
  <c r="D141" i="84"/>
  <c r="D140" i="84"/>
  <c r="D139" i="84"/>
  <c r="D138" i="84"/>
  <c r="D137" i="84"/>
  <c r="D136" i="84"/>
  <c r="D135" i="84"/>
  <c r="D134" i="84"/>
  <c r="D133" i="84"/>
  <c r="D132" i="84"/>
  <c r="D131" i="84"/>
  <c r="D130" i="84"/>
  <c r="D129" i="84"/>
  <c r="D128" i="84"/>
  <c r="D127" i="84"/>
  <c r="D126" i="84"/>
  <c r="D125" i="84"/>
  <c r="D124" i="84"/>
  <c r="D123" i="84"/>
  <c r="D122" i="84"/>
  <c r="D121" i="84"/>
  <c r="D120" i="84"/>
  <c r="D119" i="84"/>
  <c r="D118" i="84"/>
  <c r="D117" i="84"/>
  <c r="D116" i="84"/>
  <c r="D115" i="84"/>
  <c r="D114" i="84"/>
  <c r="D113" i="84"/>
  <c r="D112" i="84"/>
  <c r="D111" i="84"/>
  <c r="D110" i="84"/>
  <c r="D109" i="84"/>
  <c r="D108" i="84"/>
  <c r="D107" i="84"/>
  <c r="D106" i="84"/>
  <c r="D105" i="84"/>
  <c r="D104" i="84"/>
  <c r="D103" i="84"/>
  <c r="D102" i="84"/>
  <c r="D101" i="84"/>
  <c r="D100" i="84"/>
  <c r="D99" i="84"/>
  <c r="D98" i="84"/>
  <c r="D97" i="84"/>
  <c r="D96" i="84"/>
  <c r="D95" i="84"/>
  <c r="D94" i="84"/>
  <c r="D93" i="84"/>
  <c r="D92" i="84"/>
  <c r="D91" i="84"/>
  <c r="D90" i="84"/>
  <c r="D89" i="84"/>
  <c r="D88" i="84"/>
  <c r="D87" i="84"/>
  <c r="D86" i="84"/>
  <c r="D85" i="84"/>
  <c r="D84" i="84"/>
  <c r="D83" i="84"/>
  <c r="D82" i="84"/>
  <c r="D81" i="84"/>
  <c r="D80" i="84"/>
  <c r="D79" i="84"/>
  <c r="D78" i="84"/>
  <c r="D77" i="84"/>
  <c r="D76" i="84"/>
  <c r="D75" i="84"/>
  <c r="D74" i="84"/>
  <c r="D73" i="84"/>
  <c r="D72" i="84"/>
  <c r="D71" i="84"/>
  <c r="D70" i="84"/>
  <c r="D69" i="84"/>
  <c r="D68" i="84"/>
  <c r="D67" i="84"/>
  <c r="D66" i="84"/>
  <c r="D65" i="84"/>
  <c r="D64" i="84"/>
  <c r="D63" i="84"/>
  <c r="D62" i="84"/>
  <c r="D61" i="84"/>
  <c r="D60" i="84"/>
  <c r="D59" i="84"/>
  <c r="D58" i="84"/>
  <c r="D57" i="84"/>
  <c r="D56" i="84"/>
  <c r="D55" i="84"/>
  <c r="D54" i="84"/>
  <c r="D53" i="84"/>
  <c r="D52" i="84"/>
  <c r="D51" i="84"/>
  <c r="D50" i="84"/>
  <c r="D49" i="84"/>
  <c r="D48" i="84"/>
  <c r="D47" i="84"/>
  <c r="D46" i="84"/>
  <c r="D45" i="84"/>
  <c r="D44" i="84"/>
  <c r="D43" i="84"/>
  <c r="D42" i="84"/>
  <c r="D41" i="84"/>
  <c r="D40" i="84"/>
  <c r="D39" i="84"/>
  <c r="D38" i="84"/>
  <c r="D37" i="84"/>
  <c r="D36" i="84"/>
  <c r="D35" i="84"/>
  <c r="D34" i="84"/>
  <c r="D33" i="84"/>
  <c r="D32" i="84"/>
  <c r="D31" i="84"/>
  <c r="D30" i="84"/>
  <c r="D29" i="84"/>
  <c r="D28" i="84"/>
  <c r="D27" i="84"/>
  <c r="D26" i="84"/>
  <c r="D25" i="84"/>
  <c r="D24" i="84"/>
  <c r="D23" i="84"/>
  <c r="D22" i="84"/>
  <c r="D21" i="84"/>
  <c r="D20" i="84"/>
  <c r="D19" i="84"/>
  <c r="D18" i="84"/>
  <c r="D17" i="84"/>
  <c r="D16" i="84"/>
  <c r="D15" i="84"/>
  <c r="D14" i="84"/>
  <c r="D13" i="84"/>
  <c r="D12" i="84"/>
  <c r="D11" i="84"/>
  <c r="D10" i="84"/>
  <c r="D9" i="84"/>
  <c r="D8" i="84"/>
  <c r="D7" i="84"/>
  <c r="D6" i="84"/>
  <c r="D5" i="84"/>
  <c r="D4" i="84"/>
  <c r="D3" i="84"/>
  <c r="D2" i="84"/>
  <c r="F1" i="75"/>
  <c r="H1" i="77"/>
  <c r="AP17" i="75" l="1"/>
  <c r="AO17" i="75"/>
  <c r="AN17" i="75"/>
  <c r="AL17" i="75"/>
  <c r="AK17" i="75"/>
  <c r="AJ17" i="75"/>
  <c r="AH17" i="75"/>
  <c r="AG17" i="75"/>
  <c r="AF17" i="75"/>
  <c r="AD17" i="75"/>
  <c r="AC17" i="75"/>
  <c r="AB17" i="75"/>
  <c r="AP16" i="75"/>
  <c r="AO16" i="75"/>
  <c r="AN16" i="75"/>
  <c r="AM16" i="75"/>
  <c r="AL16" i="75"/>
  <c r="AK16" i="75"/>
  <c r="AJ16" i="75"/>
  <c r="AI16" i="75"/>
  <c r="AH16" i="75"/>
  <c r="AG16" i="75"/>
  <c r="AF16" i="75"/>
  <c r="AE16" i="75"/>
  <c r="AD16" i="75"/>
  <c r="AC16" i="75"/>
  <c r="AB16" i="75"/>
  <c r="AA16" i="75"/>
  <c r="AP15" i="75"/>
  <c r="AO15" i="75"/>
  <c r="AN15" i="75"/>
  <c r="AM15" i="75"/>
  <c r="AL15" i="75"/>
  <c r="AK15" i="75"/>
  <c r="AJ15" i="75"/>
  <c r="AI15" i="75"/>
  <c r="AH15" i="75"/>
  <c r="AG15" i="75"/>
  <c r="AF15" i="75"/>
  <c r="AE15" i="75"/>
  <c r="AD15" i="75"/>
  <c r="AC15" i="75"/>
  <c r="AB15" i="75"/>
  <c r="AA15" i="75"/>
  <c r="AP12" i="75"/>
  <c r="AO12" i="75"/>
  <c r="AN12" i="75"/>
  <c r="AL12" i="75"/>
  <c r="AK12" i="75"/>
  <c r="AJ12" i="75"/>
  <c r="AH12" i="75"/>
  <c r="AG12" i="75"/>
  <c r="AF12" i="75"/>
  <c r="AD12" i="75"/>
  <c r="AC12" i="75"/>
  <c r="AB12" i="75"/>
  <c r="AP11" i="75"/>
  <c r="AO11" i="75"/>
  <c r="AN11" i="75"/>
  <c r="AM11" i="75"/>
  <c r="AL11" i="75"/>
  <c r="AK11" i="75"/>
  <c r="AJ11" i="75"/>
  <c r="AI11" i="75"/>
  <c r="AH11" i="75"/>
  <c r="AG11" i="75"/>
  <c r="AF11" i="75"/>
  <c r="AE11" i="75"/>
  <c r="AD11" i="75"/>
  <c r="AC11" i="75"/>
  <c r="AB11" i="75"/>
  <c r="AA11" i="75"/>
  <c r="AP10" i="75"/>
  <c r="AO10" i="75"/>
  <c r="AN10" i="75"/>
  <c r="AM10" i="75"/>
  <c r="AL10" i="75"/>
  <c r="AK10" i="75"/>
  <c r="AJ10" i="75"/>
  <c r="AI10" i="75"/>
  <c r="AH10" i="75"/>
  <c r="AG10" i="75"/>
  <c r="AF10" i="75"/>
  <c r="AE10" i="75"/>
  <c r="AD10" i="75"/>
  <c r="AC10" i="75"/>
  <c r="AB10" i="75"/>
  <c r="AA10" i="75"/>
  <c r="AP7" i="75"/>
  <c r="AO7" i="75"/>
  <c r="AN7" i="75"/>
  <c r="AL7" i="75"/>
  <c r="AK7" i="75"/>
  <c r="AJ7" i="75"/>
  <c r="AH7" i="75"/>
  <c r="AG7" i="75"/>
  <c r="AF7" i="75"/>
  <c r="AP6" i="75"/>
  <c r="AO6" i="75"/>
  <c r="AN6" i="75"/>
  <c r="AM6" i="75"/>
  <c r="AL6" i="75"/>
  <c r="AK6" i="75"/>
  <c r="AJ6" i="75"/>
  <c r="AI6" i="75"/>
  <c r="AH6" i="75"/>
  <c r="AG6" i="75"/>
  <c r="AF6" i="75"/>
  <c r="AE6" i="75"/>
  <c r="AP5" i="75"/>
  <c r="AO5" i="75"/>
  <c r="AN5" i="75"/>
  <c r="AM5" i="75"/>
  <c r="AL5" i="75"/>
  <c r="AK5" i="75"/>
  <c r="AJ5" i="75"/>
  <c r="AI5" i="75"/>
  <c r="AH5" i="75"/>
  <c r="AG5" i="75"/>
  <c r="AF5" i="75"/>
  <c r="AE5" i="75"/>
  <c r="AD7" i="75"/>
  <c r="AD6" i="75"/>
  <c r="AC6" i="75"/>
  <c r="AB6" i="75"/>
  <c r="AB5" i="75"/>
  <c r="AA6" i="75"/>
  <c r="AV16" i="77"/>
  <c r="AU16" i="77"/>
  <c r="AT16" i="77"/>
  <c r="AS16" i="77"/>
  <c r="AR16" i="77"/>
  <c r="AQ16" i="77"/>
  <c r="AP16" i="77"/>
  <c r="AO16" i="77"/>
  <c r="AN16" i="77"/>
  <c r="AM16" i="77"/>
  <c r="AL16" i="77"/>
  <c r="AK16" i="77"/>
  <c r="AJ16" i="77"/>
  <c r="AI16" i="77"/>
  <c r="AH16" i="77"/>
  <c r="AG16" i="77"/>
  <c r="AF16" i="77"/>
  <c r="AE16" i="77"/>
  <c r="AV15" i="77"/>
  <c r="AU15" i="77"/>
  <c r="AT15" i="77"/>
  <c r="AS15" i="77"/>
  <c r="AR15" i="77"/>
  <c r="AQ15" i="77"/>
  <c r="AP15" i="77"/>
  <c r="AO15" i="77"/>
  <c r="AN15" i="77"/>
  <c r="AM15" i="77"/>
  <c r="AL15" i="77"/>
  <c r="AK15" i="77"/>
  <c r="AJ15" i="77"/>
  <c r="AI15" i="77"/>
  <c r="AH15" i="77"/>
  <c r="AG15" i="77"/>
  <c r="AF15" i="77"/>
  <c r="AE15" i="77"/>
  <c r="AV11" i="77"/>
  <c r="AU11" i="77"/>
  <c r="AT11" i="77"/>
  <c r="AS11" i="77"/>
  <c r="AR11" i="77"/>
  <c r="AQ11" i="77"/>
  <c r="AP11" i="77"/>
  <c r="AO11" i="77"/>
  <c r="AN11" i="77"/>
  <c r="AM11" i="77"/>
  <c r="AL11" i="77"/>
  <c r="AK11" i="77"/>
  <c r="AJ11" i="77"/>
  <c r="AI11" i="77"/>
  <c r="AH11" i="77"/>
  <c r="AG11" i="77"/>
  <c r="AF11" i="77"/>
  <c r="AE11" i="77"/>
  <c r="AV10" i="77"/>
  <c r="AU10" i="77"/>
  <c r="AT10" i="77"/>
  <c r="AS10" i="77"/>
  <c r="AR10" i="77"/>
  <c r="AQ10" i="77"/>
  <c r="AP10" i="77"/>
  <c r="AO10" i="77"/>
  <c r="AN10" i="77"/>
  <c r="AM10" i="77"/>
  <c r="AL10" i="77"/>
  <c r="AK10" i="77"/>
  <c r="AJ10" i="77"/>
  <c r="AI10" i="77"/>
  <c r="AH10" i="77"/>
  <c r="AG10" i="77"/>
  <c r="AF10" i="77"/>
  <c r="AE10" i="77"/>
  <c r="AV6" i="77"/>
  <c r="AU6" i="77"/>
  <c r="AT6" i="77"/>
  <c r="AS6" i="77"/>
  <c r="AR6" i="77"/>
  <c r="AQ6" i="77"/>
  <c r="AP6" i="77"/>
  <c r="AO6" i="77"/>
  <c r="AN6" i="77"/>
  <c r="AM6" i="77"/>
  <c r="AL6" i="77"/>
  <c r="AK6" i="77"/>
  <c r="AJ6" i="77"/>
  <c r="AI6" i="77"/>
  <c r="AH6" i="77"/>
  <c r="AV5" i="77"/>
  <c r="AU5" i="77"/>
  <c r="AT5" i="77"/>
  <c r="AS5" i="77"/>
  <c r="AR5" i="77"/>
  <c r="AQ5" i="77"/>
  <c r="AP5" i="77"/>
  <c r="AO5" i="77"/>
  <c r="AN5" i="77"/>
  <c r="AM5" i="77"/>
  <c r="AL5" i="77"/>
  <c r="AK5" i="77"/>
  <c r="AJ5" i="77"/>
  <c r="AI5" i="77"/>
  <c r="AH5" i="77"/>
  <c r="O2" i="77" s="1"/>
  <c r="AG6" i="77"/>
  <c r="AF6" i="77"/>
  <c r="AF5" i="77"/>
  <c r="AE6" i="77"/>
  <c r="AE5" i="77"/>
  <c r="AQ12" i="75" l="1"/>
  <c r="AD5" i="75"/>
  <c r="O2" i="75" s="1"/>
  <c r="AC7" i="75"/>
  <c r="AB7" i="75"/>
  <c r="AA5" i="75"/>
  <c r="AV17" i="77"/>
  <c r="AT17" i="77"/>
  <c r="AS17" i="77"/>
  <c r="AR17" i="77"/>
  <c r="AP17" i="77"/>
  <c r="AO17" i="77"/>
  <c r="AN17" i="77"/>
  <c r="AL17" i="77"/>
  <c r="AK17" i="77"/>
  <c r="AJ17" i="77"/>
  <c r="AH17" i="77"/>
  <c r="AG17" i="77"/>
  <c r="AF17" i="77"/>
  <c r="AV12" i="77"/>
  <c r="AT12" i="77"/>
  <c r="AS12" i="77"/>
  <c r="AR12" i="77"/>
  <c r="AP12" i="77"/>
  <c r="AO12" i="77"/>
  <c r="AN12" i="77"/>
  <c r="AL12" i="77"/>
  <c r="AK12" i="77"/>
  <c r="AJ12" i="77"/>
  <c r="AH12" i="77"/>
  <c r="AG12" i="77"/>
  <c r="AF12" i="77"/>
  <c r="AV7" i="77"/>
  <c r="AT7" i="77"/>
  <c r="AS7" i="77"/>
  <c r="AR7" i="77"/>
  <c r="AP7" i="77"/>
  <c r="AO7" i="77"/>
  <c r="AN7" i="77"/>
  <c r="AL7" i="77"/>
  <c r="AK7" i="77"/>
  <c r="AJ7" i="77"/>
  <c r="AH7" i="77"/>
  <c r="AG7" i="77"/>
  <c r="AF7" i="77"/>
  <c r="AQ7" i="75" l="1"/>
  <c r="Q2" i="75"/>
  <c r="AW12" i="77"/>
  <c r="AW17" i="77"/>
  <c r="AW7" i="77"/>
  <c r="E1" i="31"/>
  <c r="D1" i="30"/>
  <c r="D1" i="29"/>
  <c r="D1" i="25"/>
  <c r="E1" i="21"/>
  <c r="R1" i="75" l="1"/>
  <c r="K41" i="16" l="1"/>
  <c r="K32" i="16"/>
  <c r="K23" i="16"/>
  <c r="J13" i="16"/>
  <c r="L4" i="16"/>
  <c r="R2" i="75"/>
  <c r="Q2" i="77"/>
  <c r="E8" i="20"/>
  <c r="I10"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<sst xmlns="http://schemas.openxmlformats.org/spreadsheetml/2006/main" count="5662" uniqueCount="2525">
  <si>
    <t>Séries autorisée au Tumbling en arrière
TeamGym</t>
  </si>
  <si>
    <t>Séries</t>
  </si>
  <si>
    <t>Valeur</t>
  </si>
  <si>
    <t xml:space="preserve">Saut de mains 1 pied Roue </t>
  </si>
  <si>
    <t>Saut de mains 1 pied Rondade</t>
  </si>
  <si>
    <t xml:space="preserve">Roue Roue pied pied </t>
  </si>
  <si>
    <t xml:space="preserve">Roue saut de mains </t>
  </si>
  <si>
    <t xml:space="preserve">Roue Rondade </t>
  </si>
  <si>
    <t xml:space="preserve">Salto av décalé groupé Rondade  </t>
  </si>
  <si>
    <t xml:space="preserve">Rondade flip </t>
  </si>
  <si>
    <t xml:space="preserve">Salto av décalé groupé Rondade  flip </t>
  </si>
  <si>
    <t xml:space="preserve">Rondade salto groupé </t>
  </si>
  <si>
    <t xml:space="preserve">Rondade flip salto groupé </t>
  </si>
  <si>
    <t xml:space="preserve">Rondade salto carpé </t>
  </si>
  <si>
    <t xml:space="preserve">Rondade flip salto carpé </t>
  </si>
  <si>
    <t xml:space="preserve">Salto av décalé groupé Rondade  flip salto groupé </t>
  </si>
  <si>
    <t xml:space="preserve">Salto av décalé groupé Rondade  Salto groupé </t>
  </si>
  <si>
    <t xml:space="preserve">Rondade salto tendu </t>
  </si>
  <si>
    <t>3 éléments</t>
  </si>
  <si>
    <t xml:space="preserve">Rondade flip salto tendu </t>
  </si>
  <si>
    <t xml:space="preserve">Salto av décalé groupé Rondade  flip salto carpé </t>
  </si>
  <si>
    <t xml:space="preserve">Salto av décalé groupé Rondade  Salto carpé </t>
  </si>
  <si>
    <t xml:space="preserve">Salto av décalé carpé Rondade  flip salto groupé </t>
  </si>
  <si>
    <t xml:space="preserve">Salto av décalé carpé Rondade  Salto groupé </t>
  </si>
  <si>
    <t xml:space="preserve">Salto av décalé groupé Rondade  flip salto tendu </t>
  </si>
  <si>
    <t xml:space="preserve">Salto av décalé groupé Rondade  Salto tendu </t>
  </si>
  <si>
    <t xml:space="preserve">Salto av décalé carpé Rondade  flip salto carpé </t>
  </si>
  <si>
    <t xml:space="preserve">Salto av décalé carpé Rondade  Salto carpé </t>
  </si>
  <si>
    <t xml:space="preserve">Salto av décalé carpé Rondade  flip salto Tendu </t>
  </si>
  <si>
    <t xml:space="preserve">Salto av décalé carpé Rondade  Salto tendu </t>
  </si>
  <si>
    <t>Série Nulle</t>
  </si>
  <si>
    <t>4 éléments</t>
  </si>
  <si>
    <t>Roue Rondade</t>
  </si>
  <si>
    <t>Saut de mains 1 pied Roue</t>
  </si>
  <si>
    <t>Saut de mains 1 pied Saut de mains</t>
  </si>
  <si>
    <t>Roue saut de mains</t>
  </si>
  <si>
    <t xml:space="preserve">Saut de mains flip av </t>
  </si>
  <si>
    <t xml:space="preserve">Salto av décalé groupé roue  </t>
  </si>
  <si>
    <t xml:space="preserve">Salto av décalé groupé saut de mains </t>
  </si>
  <si>
    <t>Saut de mains salto av groupé</t>
  </si>
  <si>
    <t xml:space="preserve">Saut de mains 1 pied Saut de mains salto groupé </t>
  </si>
  <si>
    <t>Saut de mains salto av carpé</t>
  </si>
  <si>
    <t>Saut de mains 1 pied Saut de mains salto carpé</t>
  </si>
  <si>
    <t xml:space="preserve">Salto av décalé groupé saut de mains salto groupé </t>
  </si>
  <si>
    <t xml:space="preserve">Salto Carpé Salto Groupé </t>
  </si>
  <si>
    <t>Salto Groupé Salto Carpé</t>
  </si>
  <si>
    <t>Saut de mains salto av tendu</t>
  </si>
  <si>
    <t>Saut de mains 1 pied Saut de mains salto tendu</t>
  </si>
  <si>
    <t xml:space="preserve">Salto av décalé groupé saut de mains salto carpé </t>
  </si>
  <si>
    <t>Salto Tendu Salto Groupé</t>
  </si>
  <si>
    <t xml:space="preserve">Série Nulle </t>
  </si>
  <si>
    <t>Séries autorisées au Tumbling en avant
TeamGym</t>
  </si>
  <si>
    <t>3 éléments
(suite)</t>
  </si>
  <si>
    <t>Nom</t>
  </si>
  <si>
    <t>Numéro d'affiliation</t>
  </si>
  <si>
    <t>Ville</t>
  </si>
  <si>
    <t>A S C A</t>
  </si>
  <si>
    <t>52072.054</t>
  </si>
  <si>
    <t>LA CHAPELLE ST-AUBIN</t>
  </si>
  <si>
    <t xml:space="preserve">A S COURONNAISE </t>
  </si>
  <si>
    <t>28076.027</t>
  </si>
  <si>
    <t>PETIT COURONNE</t>
  </si>
  <si>
    <t>A.N.T. AVIGNON</t>
  </si>
  <si>
    <t>93084.033</t>
  </si>
  <si>
    <t>AVIGNON</t>
  </si>
  <si>
    <t>A.S.P.C. GYM'SPORT</t>
  </si>
  <si>
    <t>52049.082</t>
  </si>
  <si>
    <t>LES PONTS DE CE</t>
  </si>
  <si>
    <t>ABBEVILLE GYM</t>
  </si>
  <si>
    <t>32080.065</t>
  </si>
  <si>
    <t>ABBEVILLE</t>
  </si>
  <si>
    <t>AC CHAPELAIN</t>
  </si>
  <si>
    <t>52044.061</t>
  </si>
  <si>
    <t>LA CHAPELLE SUR ERDRE</t>
  </si>
  <si>
    <t>ACR GYM</t>
  </si>
  <si>
    <t>24041.061</t>
  </si>
  <si>
    <t>ROMORANTIN</t>
  </si>
  <si>
    <t>ACRO VOLTIGE</t>
  </si>
  <si>
    <t>52085.103</t>
  </si>
  <si>
    <t>LUCON</t>
  </si>
  <si>
    <t>ACTI' GYM CAVAILLON</t>
  </si>
  <si>
    <t>93084.135</t>
  </si>
  <si>
    <t>CAVAILLON</t>
  </si>
  <si>
    <t>AG DE LA MONTAGNE</t>
  </si>
  <si>
    <t>52044.047</t>
  </si>
  <si>
    <t>LA MONTAGNE</t>
  </si>
  <si>
    <t>AGM GYM VESOUL</t>
  </si>
  <si>
    <t>27070.055</t>
  </si>
  <si>
    <t>VESOUL</t>
  </si>
  <si>
    <t>ALBONAISE GYMNASTIQUE DE FRANCONVILLE</t>
  </si>
  <si>
    <t>11095.301</t>
  </si>
  <si>
    <t>FRANCONVILLE</t>
  </si>
  <si>
    <t>ALERTE SAINT GEORGES SUR CHER</t>
  </si>
  <si>
    <t>24041.063</t>
  </si>
  <si>
    <t>SAINT GEORGES SUR CHER</t>
  </si>
  <si>
    <t>ALLIANCE TOURQUENNOISE DE GYMNASTIQUE</t>
  </si>
  <si>
    <t>32059.254</t>
  </si>
  <si>
    <t>TOURCOING</t>
  </si>
  <si>
    <t>AMICALE DE VILLENEUVE LA GARENNE - COURS MUNICIPAL DE GYMNASTIQUE DE VILLENEUVE</t>
  </si>
  <si>
    <t>11092.251</t>
  </si>
  <si>
    <t>VILLENEUVE LA GARENNE</t>
  </si>
  <si>
    <t>AMICALE LAIQUE BILLERE</t>
  </si>
  <si>
    <t>75064.103</t>
  </si>
  <si>
    <t>BILLERE</t>
  </si>
  <si>
    <t>AMICALE LAIQUE JULES FERRY</t>
  </si>
  <si>
    <t>84001.021</t>
  </si>
  <si>
    <t>AMBERIEU EN BUGEY</t>
  </si>
  <si>
    <t>AMICALE LAIQUE PARAY</t>
  </si>
  <si>
    <t>27071.038</t>
  </si>
  <si>
    <t>PARAY LE MONIAL</t>
  </si>
  <si>
    <t>ANCIENNE ESPERANCE ANGOULEME</t>
  </si>
  <si>
    <t>75016.011</t>
  </si>
  <si>
    <t>ANGOULÊME</t>
  </si>
  <si>
    <t>ANGERS GYMNASTIQUE</t>
  </si>
  <si>
    <t>52049.077</t>
  </si>
  <si>
    <t>ANGERS</t>
  </si>
  <si>
    <t>ASS. SPORTIVE FOURCHAMBAULT</t>
  </si>
  <si>
    <t>27058.063</t>
  </si>
  <si>
    <t>FOURCHAMBAULT</t>
  </si>
  <si>
    <t>ASS. SPORTIVE GUERIGNY URZY</t>
  </si>
  <si>
    <t>27058.005</t>
  </si>
  <si>
    <t>GUERIGNY</t>
  </si>
  <si>
    <t>ASS.SPORT.UNION CHEMINOTTE</t>
  </si>
  <si>
    <t>27089.075</t>
  </si>
  <si>
    <t>MIGENNES</t>
  </si>
  <si>
    <t>ASSOCIATION AMICALE SPORTIVE SARCELLES</t>
  </si>
  <si>
    <t>11095.317</t>
  </si>
  <si>
    <t>SARCELLES</t>
  </si>
  <si>
    <t>ASSOCIATION AUXONNAISE DE GYM</t>
  </si>
  <si>
    <t>27021.077</t>
  </si>
  <si>
    <t>AUXONNE</t>
  </si>
  <si>
    <t>ASSOCIATION EN FORM' SECTION GYM</t>
  </si>
  <si>
    <t>75079.097</t>
  </si>
  <si>
    <t>MAUZE SUR LE MIGNON</t>
  </si>
  <si>
    <t>ASSOCIATION GRAINES D'ACROBATES</t>
  </si>
  <si>
    <t>03973.001</t>
  </si>
  <si>
    <t>SAINT-LAURENT DU MARONI</t>
  </si>
  <si>
    <t>ASSOCIATION GYMNIQUE  LOUDUNAISE</t>
  </si>
  <si>
    <t>75086.034</t>
  </si>
  <si>
    <t>LOUDUN</t>
  </si>
  <si>
    <t>ASSOCIATION GYMNIQUE BREUILLETOISE</t>
  </si>
  <si>
    <t>11091.135</t>
  </si>
  <si>
    <t>BREUILLET</t>
  </si>
  <si>
    <t>ASSOCIATION GYMNIQUE CHAUVINOISE</t>
  </si>
  <si>
    <t>75086.072</t>
  </si>
  <si>
    <t>CHAUVIGNY</t>
  </si>
  <si>
    <t>ASSOCIATION GYMNIQUE DE BALAGNE</t>
  </si>
  <si>
    <t>94020.012</t>
  </si>
  <si>
    <t>L'ILE  ROUSSE</t>
  </si>
  <si>
    <t>ASSOCIATION GYMNIQUE DE CESSON VERT ST DENIS</t>
  </si>
  <si>
    <t>11077.130</t>
  </si>
  <si>
    <t>CESSON VERT SAINT DENIS</t>
  </si>
  <si>
    <t>ASSOCIATION GYMNIQUE DE LATTES-MAURIN</t>
  </si>
  <si>
    <t>76034.003</t>
  </si>
  <si>
    <t>MAURIN</t>
  </si>
  <si>
    <t>ASSOCIATION GYMNIQUE DE L'ORGE</t>
  </si>
  <si>
    <t>11091.122</t>
  </si>
  <si>
    <t>SAINT MICHEL SUR ORGE</t>
  </si>
  <si>
    <t>ASSOCIATION GYMNIQUE DE PLOUGASTEL</t>
  </si>
  <si>
    <t>53029.086</t>
  </si>
  <si>
    <t>PLOUGASTEL</t>
  </si>
  <si>
    <t>ASSOCIATION GYMNIQUE PERPIGNANAISE</t>
  </si>
  <si>
    <t>76066.053</t>
  </si>
  <si>
    <t>PERPIGNAN</t>
  </si>
  <si>
    <t>ASSOCIATION GYMNIQUE REMOISE</t>
  </si>
  <si>
    <t>44051.048</t>
  </si>
  <si>
    <t>REIMS</t>
  </si>
  <si>
    <t>ASSOCIATION MUNICIPALE GYMNIQUE ARQUES</t>
  </si>
  <si>
    <t>32062.139</t>
  </si>
  <si>
    <t>ARQUES</t>
  </si>
  <si>
    <t>ASSOCIATION SPORTIVE AMBARESIENNE GYM</t>
  </si>
  <si>
    <t>75033.056</t>
  </si>
  <si>
    <t>AMBARES</t>
  </si>
  <si>
    <t>ASSOCIATION SPORTIVE DE LA JEUNESSE ONZAINOISE</t>
  </si>
  <si>
    <t>24041.076</t>
  </si>
  <si>
    <t>ONZAIN</t>
  </si>
  <si>
    <t>ASSOCIATION SPORTIVE DE SARREGUEMINES</t>
  </si>
  <si>
    <t>44057.032</t>
  </si>
  <si>
    <t>SARREGUEMINES</t>
  </si>
  <si>
    <t>ASSOCIATION SPORTIVE ET CULTURELLE PESSAC ALOUETTE</t>
  </si>
  <si>
    <t>75033.010</t>
  </si>
  <si>
    <t>PESSAC ALOUETTE</t>
  </si>
  <si>
    <t>ASSOCIATION SPORTIVE FLEURANCE GYM</t>
  </si>
  <si>
    <t>76032.084</t>
  </si>
  <si>
    <t>FLEURANCE</t>
  </si>
  <si>
    <t>ASSOCIATION SPORTIVE GYMNASTIQUE TRAMPOLINE DE ROGNAC</t>
  </si>
  <si>
    <t>93013.113</t>
  </si>
  <si>
    <t>ROGNAC</t>
  </si>
  <si>
    <t>ASSOCIATION SPORTIVE GYMNIQUE VILLENAVE D'ORNON</t>
  </si>
  <si>
    <t>75033.014</t>
  </si>
  <si>
    <t>VILLENAVE D'ORNON</t>
  </si>
  <si>
    <t>ASSOCIATION SPORTIVE ILLACAISE</t>
  </si>
  <si>
    <t>75033.069</t>
  </si>
  <si>
    <t>ST JEAN D'ILLAC</t>
  </si>
  <si>
    <t>ASSOCIATION SPORTIVE LE HAILLAN GYM</t>
  </si>
  <si>
    <t>75033.018</t>
  </si>
  <si>
    <t>LE HAILLAN</t>
  </si>
  <si>
    <t>ASSOCIATION SPORTIVE LES TAMARIS</t>
  </si>
  <si>
    <t>24045.068</t>
  </si>
  <si>
    <t>SAINT JEAN DE BRAYE</t>
  </si>
  <si>
    <t>ASSOCIATION SPORTIVE MONTFERRANDAISE</t>
  </si>
  <si>
    <t>84063.002</t>
  </si>
  <si>
    <t>CLERMONT-FD</t>
  </si>
  <si>
    <t>ASSOCIATION SPORTIVE PIAN MEDOC Gym Trampoline</t>
  </si>
  <si>
    <t>75033.052</t>
  </si>
  <si>
    <t>LE PIAN MEDOC</t>
  </si>
  <si>
    <t>ASSOCIATION SPORTIVE ST MEDARD EN JALLES</t>
  </si>
  <si>
    <t>75033.017</t>
  </si>
  <si>
    <t>ST MEDARD EN JALLES</t>
  </si>
  <si>
    <t>ASSOCIATION TRAMPOGYM SAINT-PAUL</t>
  </si>
  <si>
    <t>04974.024</t>
  </si>
  <si>
    <t>SAINT-PAUL</t>
  </si>
  <si>
    <t>ASTUS SOISY SOUS MONTMORENCY</t>
  </si>
  <si>
    <t>11095.307</t>
  </si>
  <si>
    <t>SOISY SOUS MONTMORENCY</t>
  </si>
  <si>
    <t>AVANT GARDE DE TERVES</t>
  </si>
  <si>
    <t>75079.022</t>
  </si>
  <si>
    <t>TERVES</t>
  </si>
  <si>
    <t>AVANT GARDE DU MANS</t>
  </si>
  <si>
    <t>52072.041</t>
  </si>
  <si>
    <t>LE MANS</t>
  </si>
  <si>
    <t>AVANT GARDE TAIN TOURNON</t>
  </si>
  <si>
    <t>84026.008</t>
  </si>
  <si>
    <t>TAIN TOURNON</t>
  </si>
  <si>
    <t>AVENIR COLMAR</t>
  </si>
  <si>
    <t>44068.028</t>
  </si>
  <si>
    <t>COLMAR</t>
  </si>
  <si>
    <t>AVENIR DU HOULME</t>
  </si>
  <si>
    <t>28076.016</t>
  </si>
  <si>
    <t>LE HOULME</t>
  </si>
  <si>
    <t>AVENIR EVIANAIS</t>
  </si>
  <si>
    <t>84074.041</t>
  </si>
  <si>
    <t>EVIAN</t>
  </si>
  <si>
    <t>AVENIR GESSIEN DE THOIRY</t>
  </si>
  <si>
    <t>84001.062</t>
  </si>
  <si>
    <t>THOIRY</t>
  </si>
  <si>
    <t>AVENIR GYMNIQUE DE CORBIE</t>
  </si>
  <si>
    <t>32080.064</t>
  </si>
  <si>
    <t>CORBIE</t>
  </si>
  <si>
    <t>AVENIR GYMNIQUE LURE</t>
  </si>
  <si>
    <t>27070.051</t>
  </si>
  <si>
    <t>LURE</t>
  </si>
  <si>
    <t>AVENIR GYMNIQUE ORANGEOIS</t>
  </si>
  <si>
    <t>93084.132</t>
  </si>
  <si>
    <t>ORANGE</t>
  </si>
  <si>
    <t>AVENIR LA REDONNAISE GYMNASTIQUE</t>
  </si>
  <si>
    <t>53035.001</t>
  </si>
  <si>
    <t>REDON</t>
  </si>
  <si>
    <t xml:space="preserve">AVOINE BEAUMONT GYMNASTIQUE </t>
  </si>
  <si>
    <t>24037.021</t>
  </si>
  <si>
    <t>AVOINE - BEAUMONT EN VERON</t>
  </si>
  <si>
    <t>BASTIA TEAM GYM</t>
  </si>
  <si>
    <t>94020.022</t>
  </si>
  <si>
    <t>BASTIA</t>
  </si>
  <si>
    <t>BEAUSEJOUR LES SABLES</t>
  </si>
  <si>
    <t>52085.018</t>
  </si>
  <si>
    <t>LES SABLES D'OLONNE</t>
  </si>
  <si>
    <t>BELFORT GYMNASTIQUE</t>
  </si>
  <si>
    <t>27090.027</t>
  </si>
  <si>
    <t>BELFORT</t>
  </si>
  <si>
    <t>BOLLENE GYMNASTIQUE</t>
  </si>
  <si>
    <t>93084.138</t>
  </si>
  <si>
    <t>BOLLENE</t>
  </si>
  <si>
    <t>BROCELI'GYM MONTFORT</t>
  </si>
  <si>
    <t>53035.167</t>
  </si>
  <si>
    <t>MONTFORT SUR MEU</t>
  </si>
  <si>
    <t>CABRI MELLOIS</t>
  </si>
  <si>
    <t>75079.037</t>
  </si>
  <si>
    <t>MELLE</t>
  </si>
  <si>
    <t>CARCASSONNE OLYMPIQUE SECTION GYMNASTIQUE</t>
  </si>
  <si>
    <t>76011.002</t>
  </si>
  <si>
    <t>CARCASSONNE</t>
  </si>
  <si>
    <t>CARCES GYM</t>
  </si>
  <si>
    <t>93083.101</t>
  </si>
  <si>
    <t>CARCES</t>
  </si>
  <si>
    <t>CERCLE D EDUCATION PHYSIQUE GYM POITIERS</t>
  </si>
  <si>
    <t>75086.017</t>
  </si>
  <si>
    <t>POITIERS</t>
  </si>
  <si>
    <t>CERCLE JULES FERRY</t>
  </si>
  <si>
    <t>53035.002</t>
  </si>
  <si>
    <t>SAINT-MALO</t>
  </si>
  <si>
    <t>CERCLE PASTEUR MONTARGIS</t>
  </si>
  <si>
    <t>24045.036</t>
  </si>
  <si>
    <t>MONTARGIS</t>
  </si>
  <si>
    <t>CERCLE PAUL BERT</t>
  </si>
  <si>
    <t>53035.009</t>
  </si>
  <si>
    <t>RENNES</t>
  </si>
  <si>
    <t>CERCLE SPORTIF LAIC</t>
  </si>
  <si>
    <t>27071.021</t>
  </si>
  <si>
    <t>SAINT VALLIER</t>
  </si>
  <si>
    <t>CLUB ATHLETIQUE BEGLAIS</t>
  </si>
  <si>
    <t>75033.002</t>
  </si>
  <si>
    <t>BEGLES</t>
  </si>
  <si>
    <t>CLUB DE GYMNASTIQUE DE HERMES</t>
  </si>
  <si>
    <t>32060.086</t>
  </si>
  <si>
    <t>HERMES</t>
  </si>
  <si>
    <t>CLUB DE GYMNASTIQUE DE SERIGNAN</t>
  </si>
  <si>
    <t>76034.128</t>
  </si>
  <si>
    <t>SERIGNAN</t>
  </si>
  <si>
    <t>CLUB DE GYMNASTIQUE ST-ANDREEN</t>
  </si>
  <si>
    <t>04974.014</t>
  </si>
  <si>
    <t>SAINT-ANDRE</t>
  </si>
  <si>
    <t>CLUB DEPARTEMENTAL DE GYMNASTIQUE GIRONDE</t>
  </si>
  <si>
    <t>75033.074</t>
  </si>
  <si>
    <t>BORDEAUX</t>
  </si>
  <si>
    <t>CLUB GROUP'OMNISPORT de ST JULIEN L'ARS</t>
  </si>
  <si>
    <t>75086.031</t>
  </si>
  <si>
    <t>SAINT JULIEN L'ARS</t>
  </si>
  <si>
    <t>CLUB GYMNIQUE DE BONNEVEINE MARSEILLE</t>
  </si>
  <si>
    <t>93013.019</t>
  </si>
  <si>
    <t>MARSEILLE</t>
  </si>
  <si>
    <t>CLUB GYMNIQUE DE LASSIGNY</t>
  </si>
  <si>
    <t>32060.068</t>
  </si>
  <si>
    <t>LASSIGNY</t>
  </si>
  <si>
    <t>CLUB GYMNIQUE DE NEUILLY SUR MARNE</t>
  </si>
  <si>
    <t>11093.341</t>
  </si>
  <si>
    <t>NEUILLY SUR MARNE</t>
  </si>
  <si>
    <t>CLUB GYMNIQUE DE SAINT GINIEZ</t>
  </si>
  <si>
    <t>93013.018</t>
  </si>
  <si>
    <t>CLUB GYMNIQUE DE SAINT PIERRE REUNION</t>
  </si>
  <si>
    <t>04974.012</t>
  </si>
  <si>
    <t>SAINT-PIERRE</t>
  </si>
  <si>
    <t>CLUB GYMNIQUE ERMONT</t>
  </si>
  <si>
    <t>11095.300</t>
  </si>
  <si>
    <t>ERMONT</t>
  </si>
  <si>
    <t>CLUB GYMNIQUE LANGROIS</t>
  </si>
  <si>
    <t>44052.062</t>
  </si>
  <si>
    <t>LANGRES</t>
  </si>
  <si>
    <t>CLUB GYMNIQUE RILLIEUX</t>
  </si>
  <si>
    <t>84069.051</t>
  </si>
  <si>
    <t>RILLIEUX LA PAPE</t>
  </si>
  <si>
    <t>CLUB L'ISLOIS DE GYMNASTIQUE</t>
  </si>
  <si>
    <t>93084.064</t>
  </si>
  <si>
    <t>L ISLE SUR LA SORGUE</t>
  </si>
  <si>
    <t>CLUB MARIGNANAIS DES SPORTS DE GYMNASTIQUE</t>
  </si>
  <si>
    <t>93013.001</t>
  </si>
  <si>
    <t>MARIGNANE</t>
  </si>
  <si>
    <t>CLUB OLYMPIQUE MULTISPORTS BAGNEUX</t>
  </si>
  <si>
    <t>11092.202</t>
  </si>
  <si>
    <t>BAGNEUX</t>
  </si>
  <si>
    <t>CLUB SPORTIF ARTISTIQUE DE LA DEFENSE - CHATELLERAULT</t>
  </si>
  <si>
    <t>75086.009</t>
  </si>
  <si>
    <t>CHATELLERAULT</t>
  </si>
  <si>
    <t>CLUB SPORTIF BETTON</t>
  </si>
  <si>
    <t>53035.073</t>
  </si>
  <si>
    <t>BETTON</t>
  </si>
  <si>
    <t>CLUB SPORTIF DE MARDEUIL</t>
  </si>
  <si>
    <t>44051.033</t>
  </si>
  <si>
    <t>MARDEUIL</t>
  </si>
  <si>
    <t>CLUB SPORTIF MUNICIPAL DE GYMNASTIQUE EPINAY SOUS SENART</t>
  </si>
  <si>
    <t>11091.104</t>
  </si>
  <si>
    <t>EPINAY SOUS SENART</t>
  </si>
  <si>
    <t>CLUB SPORTIF MUNICIPAL LE PECQ</t>
  </si>
  <si>
    <t>11078.062</t>
  </si>
  <si>
    <t>LE PECQ</t>
  </si>
  <si>
    <t>CLUB SPORTIF VILLEPINTE GYMNASTIQUE</t>
  </si>
  <si>
    <t>11093.363</t>
  </si>
  <si>
    <t>VILLEPINTE</t>
  </si>
  <si>
    <t>COGLAIS GYM</t>
  </si>
  <si>
    <t>53035.170</t>
  </si>
  <si>
    <t>MAEN ROCH</t>
  </si>
  <si>
    <t>COQUELICOT TOULOUSE GYM</t>
  </si>
  <si>
    <t>76031.012</t>
  </si>
  <si>
    <t>TOULOUSE</t>
  </si>
  <si>
    <t>DEFENSE AMBLAINVILLE</t>
  </si>
  <si>
    <t>32060.014</t>
  </si>
  <si>
    <t>AMBLAINVILLE</t>
  </si>
  <si>
    <t>DINARD-GYM</t>
  </si>
  <si>
    <t>53035.120</t>
  </si>
  <si>
    <t>DINARD</t>
  </si>
  <si>
    <t>E. S. M. G-O</t>
  </si>
  <si>
    <t>28076.067</t>
  </si>
  <si>
    <t>GONFREVILLE L.ORCHER</t>
  </si>
  <si>
    <t>E.S.M. GYM CHALLANS</t>
  </si>
  <si>
    <t>52085.048</t>
  </si>
  <si>
    <t>CHALLANS</t>
  </si>
  <si>
    <t>ELAN GYMNIQUE DE BLAGNAC</t>
  </si>
  <si>
    <t>76031.049</t>
  </si>
  <si>
    <t>BLAGNAC</t>
  </si>
  <si>
    <t>ELAN GYMNIQUE DE SEVRAN</t>
  </si>
  <si>
    <t>11093.347</t>
  </si>
  <si>
    <t>SEVRAN</t>
  </si>
  <si>
    <t>ELAN MORTAGNAIS</t>
  </si>
  <si>
    <t>52085.037</t>
  </si>
  <si>
    <t>MORTAGNE SUR SEVRE</t>
  </si>
  <si>
    <t>ELGAR GYM</t>
  </si>
  <si>
    <t>75064.116</t>
  </si>
  <si>
    <t>ST JEAN DE LUZ</t>
  </si>
  <si>
    <t>ELITE GYM VILLEFRANCHE</t>
  </si>
  <si>
    <t>84069.011</t>
  </si>
  <si>
    <t>VILLEFRANCHE SUR SAÔNE</t>
  </si>
  <si>
    <t>ENFANCE ET GYMNASTIQUE DE DIEUZE</t>
  </si>
  <si>
    <t>44057.113</t>
  </si>
  <si>
    <t>DIEUZE</t>
  </si>
  <si>
    <t>ENFANTS DU REVARD AIX LES BAINS</t>
  </si>
  <si>
    <t>84073.037</t>
  </si>
  <si>
    <t>AIX LES BAINS</t>
  </si>
  <si>
    <t>ENTENTE GYMNIQUE DEODATIENNE</t>
  </si>
  <si>
    <t>44088.092</t>
  </si>
  <si>
    <t>SAINT DIE DES VOSGES</t>
  </si>
  <si>
    <t>ENTENTE GYMNIQUE ETAMPES - SECTION GYMNASTIQUE</t>
  </si>
  <si>
    <t>11091.105</t>
  </si>
  <si>
    <t>ETAMPES</t>
  </si>
  <si>
    <t>ENTENTE GYMNIQUE GANNATOISE</t>
  </si>
  <si>
    <t>84003.077</t>
  </si>
  <si>
    <t>GANNAT</t>
  </si>
  <si>
    <t>ENTENTE GYMNIQUE LA ROSE BLEUE</t>
  </si>
  <si>
    <t>76030.042</t>
  </si>
  <si>
    <t>BAGNOLS SUR CEZE</t>
  </si>
  <si>
    <t>ENTENTE SPORTIVE DE BRUGES</t>
  </si>
  <si>
    <t>75033.012</t>
  </si>
  <si>
    <t>BRUGES</t>
  </si>
  <si>
    <t>ENTENTE SPORTIVE FALAISIENNE GYMNASTIQUE</t>
  </si>
  <si>
    <t>28014.193</t>
  </si>
  <si>
    <t>FALAISE</t>
  </si>
  <si>
    <t>ESPERANCE AUDINCOURT</t>
  </si>
  <si>
    <t>27025.010</t>
  </si>
  <si>
    <t>AUDINCOURT</t>
  </si>
  <si>
    <t>ESPERANCE DE VIGNEUX</t>
  </si>
  <si>
    <t>11091.118</t>
  </si>
  <si>
    <t>VIGNEUX</t>
  </si>
  <si>
    <t>ESPERANCE D'OISSEL</t>
  </si>
  <si>
    <t>28076.024</t>
  </si>
  <si>
    <t>OISSEL</t>
  </si>
  <si>
    <t>ESPERANCE MONTATAIRE</t>
  </si>
  <si>
    <t>32060.013</t>
  </si>
  <si>
    <t>MONTATAIRE</t>
  </si>
  <si>
    <t>ESPERANCE ST LEGER GYMNASTIQUE</t>
  </si>
  <si>
    <t>27058.006</t>
  </si>
  <si>
    <t>ST LEGER DES VIGNES</t>
  </si>
  <si>
    <t>ESPERANCE ST-GERMANOISE</t>
  </si>
  <si>
    <t>84003.053</t>
  </si>
  <si>
    <t>ST GERMAIN DES FOSSES</t>
  </si>
  <si>
    <t>ETOILE GOUSSAINVILLOISE</t>
  </si>
  <si>
    <t>11095.303</t>
  </si>
  <si>
    <t>GOUSSAINVILLE</t>
  </si>
  <si>
    <t>ETOILE GYMNIQUE DE COLOMIERS</t>
  </si>
  <si>
    <t>76031.035</t>
  </si>
  <si>
    <t>COLOMIERS</t>
  </si>
  <si>
    <t xml:space="preserve">ÉTOILE GYMNIQUE ONZAINOISE </t>
  </si>
  <si>
    <t>24041.082</t>
  </si>
  <si>
    <t>VEUZAIN SUR LOIRE</t>
  </si>
  <si>
    <t>ETOILE PARTHENAISIENNE</t>
  </si>
  <si>
    <t>75079.040</t>
  </si>
  <si>
    <t>PARTHENAY</t>
  </si>
  <si>
    <t>ETOILE SAINT AMANDOISE</t>
  </si>
  <si>
    <t>24018.003</t>
  </si>
  <si>
    <t>SAINT AMAND MONTROND</t>
  </si>
  <si>
    <t>ETOILE SPORTIVE GYMNASTIQUE CHATEAU LANDON</t>
  </si>
  <si>
    <t>11077.150</t>
  </si>
  <si>
    <t>CHATEAU LANDON</t>
  </si>
  <si>
    <t>ETOILE SPORTIVE SANVIGNES</t>
  </si>
  <si>
    <t>27071.039</t>
  </si>
  <si>
    <t>SANVIGNES</t>
  </si>
  <si>
    <t>ETOILE SPORTIVE ST MARCELLOISE SUD MINERVOIS</t>
  </si>
  <si>
    <t>76011.015</t>
  </si>
  <si>
    <t>SAINT MARCEL</t>
  </si>
  <si>
    <t>EVASION SPORTIVE ET CULTURELLE PAR L'ANIMATION ET LES LOISIRS GYMNIQUES</t>
  </si>
  <si>
    <t>28076.177</t>
  </si>
  <si>
    <t>ROUEN</t>
  </si>
  <si>
    <t>EVOLUTION MORTEAU</t>
  </si>
  <si>
    <t>27025.014</t>
  </si>
  <si>
    <t>MORTEAU</t>
  </si>
  <si>
    <t>FEMINA MONTARGIS</t>
  </si>
  <si>
    <t>24045.037</t>
  </si>
  <si>
    <t>FEMINA SPORTS DE MONACO</t>
  </si>
  <si>
    <t>93098.008</t>
  </si>
  <si>
    <t>MONACO</t>
  </si>
  <si>
    <t>FOIX ATHLETIC CLUB</t>
  </si>
  <si>
    <t>76009.001</t>
  </si>
  <si>
    <t>FOIX</t>
  </si>
  <si>
    <t>FONTENILLES GYM</t>
  </si>
  <si>
    <t>76031.094</t>
  </si>
  <si>
    <t>FONTENILLES</t>
  </si>
  <si>
    <t>GINNASTICA CORSU DI U PAESE AIACCINU</t>
  </si>
  <si>
    <t>94020.021</t>
  </si>
  <si>
    <t>AJACCIO</t>
  </si>
  <si>
    <t>GIVRE EN MAI</t>
  </si>
  <si>
    <t>75079.024</t>
  </si>
  <si>
    <t>SAINT SAUVEUR DE GIVRE EN MAI</t>
  </si>
  <si>
    <t>GRENOBLE GYM</t>
  </si>
  <si>
    <t>84038.013</t>
  </si>
  <si>
    <t>GRENOBLE</t>
  </si>
  <si>
    <t>GROUPEMENT GYMNIQUE HAVRE BANLIEUE</t>
  </si>
  <si>
    <t>28076.073</t>
  </si>
  <si>
    <t>LE HAVRE</t>
  </si>
  <si>
    <t>GYM 2000 LA FARLEDE</t>
  </si>
  <si>
    <t>93083.088</t>
  </si>
  <si>
    <t>LA FARLEDE</t>
  </si>
  <si>
    <t>GYM 64 - ASSOCIATION DEPARTEMENTALE DE GYMNASTIQUE</t>
  </si>
  <si>
    <t>75064.130</t>
  </si>
  <si>
    <t>PAU</t>
  </si>
  <si>
    <t>GYM CLUB DE LECOUSSE</t>
  </si>
  <si>
    <t>53035.117</t>
  </si>
  <si>
    <t>LECOUSSE</t>
  </si>
  <si>
    <t>GYM CLUB DU PERREUX</t>
  </si>
  <si>
    <t>11094.584</t>
  </si>
  <si>
    <t>LE PERREUX</t>
  </si>
  <si>
    <t>GYM CLUB NUEIL LES AUBIERS</t>
  </si>
  <si>
    <t>75079.053</t>
  </si>
  <si>
    <t>NUEIL LES AUBIERS</t>
  </si>
  <si>
    <t>GYM CLUB POSSESSION</t>
  </si>
  <si>
    <t>04974.008</t>
  </si>
  <si>
    <t>LA POSSESSION</t>
  </si>
  <si>
    <t>GYM CLUB SUZERAIN</t>
  </si>
  <si>
    <t>52072.011</t>
  </si>
  <si>
    <t>LA SUZE SUR SARTHE</t>
  </si>
  <si>
    <t>GYM CREYSSE</t>
  </si>
  <si>
    <t>75024.165</t>
  </si>
  <si>
    <t>CREYSSE</t>
  </si>
  <si>
    <t>GYM et RYTHME CROLLES</t>
  </si>
  <si>
    <t>84038.106</t>
  </si>
  <si>
    <t>CROLLES</t>
  </si>
  <si>
    <t>GYM L AIGLE</t>
  </si>
  <si>
    <t>28061.380</t>
  </si>
  <si>
    <t>L AIGLE</t>
  </si>
  <si>
    <t>GYM OLERON</t>
  </si>
  <si>
    <t>75017.051</t>
  </si>
  <si>
    <t>SAINT PIERRE D OLERON</t>
  </si>
  <si>
    <t>GYM OLIVET</t>
  </si>
  <si>
    <t>24045.038</t>
  </si>
  <si>
    <t>OLIVET</t>
  </si>
  <si>
    <t>GYM' PARIS 15</t>
  </si>
  <si>
    <t>11075.046</t>
  </si>
  <si>
    <t>PARIS</t>
  </si>
  <si>
    <t>GYM SPORT PAM</t>
  </si>
  <si>
    <t>44054.005</t>
  </si>
  <si>
    <t>PONT A MOUSSON</t>
  </si>
  <si>
    <t>GYMNASE MUNICIPAL DE ST VALLIER</t>
  </si>
  <si>
    <t>84026.004</t>
  </si>
  <si>
    <t>ST VALLIER</t>
  </si>
  <si>
    <t>GYMNASTE CLUB DE MANDELIEU LA NAPOULE</t>
  </si>
  <si>
    <t>93006.076</t>
  </si>
  <si>
    <t>MANDELIEU LA NAPOULE</t>
  </si>
  <si>
    <t>GYMNASTIQUE CLUB DE CHATEAU GONTIER</t>
  </si>
  <si>
    <t>52053.091</t>
  </si>
  <si>
    <t>CHATEAU GONTIER</t>
  </si>
  <si>
    <t>GYMNASTIQUE CLUB DE WISSOUS</t>
  </si>
  <si>
    <t>11091.131</t>
  </si>
  <si>
    <t>WISSOUS</t>
  </si>
  <si>
    <t>GYMNASTIQUE CLUB LA ROCHE SUR YON</t>
  </si>
  <si>
    <t>52085.099</t>
  </si>
  <si>
    <t>ROCHE SUR YON</t>
  </si>
  <si>
    <t>GYMNASTIQUE CLUB MENNECY</t>
  </si>
  <si>
    <t>11091.152</t>
  </si>
  <si>
    <t>MENNECY</t>
  </si>
  <si>
    <t>GYMNASTIQUE DU PAYS D'AIX EN PROVENCE</t>
  </si>
  <si>
    <t>93013.166</t>
  </si>
  <si>
    <t>AIX EN PROVENCE</t>
  </si>
  <si>
    <t>GYMNASTIQUE SODOBRIENNE DE SUEVRES</t>
  </si>
  <si>
    <t>24041.077</t>
  </si>
  <si>
    <t>SUEVRES</t>
  </si>
  <si>
    <t>GYMNASTIQUE SPORTIVE CHARTRES DE BRETAGNE</t>
  </si>
  <si>
    <t>53035.083</t>
  </si>
  <si>
    <t>CHARTRES DE BRETAGNE</t>
  </si>
  <si>
    <t>GYMNASTIQUE SPORTIVE DE GAP</t>
  </si>
  <si>
    <t>93005.082</t>
  </si>
  <si>
    <t>GAP</t>
  </si>
  <si>
    <t>HEGAL-EGIN</t>
  </si>
  <si>
    <t>75064.126</t>
  </si>
  <si>
    <t>ANGLET</t>
  </si>
  <si>
    <t>HIRONDELLES TROYES GYMNIQUE</t>
  </si>
  <si>
    <t>44010.010</t>
  </si>
  <si>
    <t>TROYES</t>
  </si>
  <si>
    <t>HYERES GYM</t>
  </si>
  <si>
    <t>93083.031</t>
  </si>
  <si>
    <t>HYERES</t>
  </si>
  <si>
    <t>ILETS SPORTS MONTLUCONNAIS</t>
  </si>
  <si>
    <t>84003.031</t>
  </si>
  <si>
    <t>MONTLUÇON</t>
  </si>
  <si>
    <t>IMPULSION GYM</t>
  </si>
  <si>
    <t>75079.088</t>
  </si>
  <si>
    <t>ST MARTIN DE BERNEGOUE</t>
  </si>
  <si>
    <t>INDEPENDANTE COMTOISE BESANCON GYMNASTIQUE</t>
  </si>
  <si>
    <t>27025.008</t>
  </si>
  <si>
    <t>BESANÇON</t>
  </si>
  <si>
    <t>INDEPENDANTE KINGERSHEIM</t>
  </si>
  <si>
    <t>44068.037</t>
  </si>
  <si>
    <t>KINGERSHEIM</t>
  </si>
  <si>
    <t>INFINITY GYMNASTICS VAL D'EUROPE</t>
  </si>
  <si>
    <t>11077.180</t>
  </si>
  <si>
    <t>SERRIS</t>
  </si>
  <si>
    <t>ISSOLDUNOISE</t>
  </si>
  <si>
    <t>24036.004</t>
  </si>
  <si>
    <t>ISSOUDUN</t>
  </si>
  <si>
    <t>J3 SPORTS AMILLY GYMNASTIQUE</t>
  </si>
  <si>
    <t>24045.058</t>
  </si>
  <si>
    <t>AMILLY</t>
  </si>
  <si>
    <t>JEAN ZAY WATTRELOS</t>
  </si>
  <si>
    <t>32059.182</t>
  </si>
  <si>
    <t>WATTRELOS</t>
  </si>
  <si>
    <t>JEUNE CRAN CHEVANCEAUX</t>
  </si>
  <si>
    <t>75017.066</t>
  </si>
  <si>
    <t>CHEVANCEAUX</t>
  </si>
  <si>
    <t>JEUNESSE SPORTIVE ANGOULEME</t>
  </si>
  <si>
    <t>75016.001</t>
  </si>
  <si>
    <t>ANGOULEME</t>
  </si>
  <si>
    <t>Juges convoqués FFGym</t>
  </si>
  <si>
    <t>40995.361</t>
  </si>
  <si>
    <t>FFGYM</t>
  </si>
  <si>
    <t>KAN-KOUROU</t>
  </si>
  <si>
    <t>03973.002</t>
  </si>
  <si>
    <t>KOUROU</t>
  </si>
  <si>
    <t>KEWENN GYMNASTIQUE</t>
  </si>
  <si>
    <t>53056.160</t>
  </si>
  <si>
    <t>QUEVEN</t>
  </si>
  <si>
    <t>L OLYMPIQUE GRANDE SYNTHE</t>
  </si>
  <si>
    <t>32059.098</t>
  </si>
  <si>
    <t>GRANDE SYNTHE</t>
  </si>
  <si>
    <t>LA BELLERIVOISE</t>
  </si>
  <si>
    <t>84003.024</t>
  </si>
  <si>
    <t>BELLERIVE SUR ALLIER</t>
  </si>
  <si>
    <t>LA BIGOURDANE TARBES</t>
  </si>
  <si>
    <t>76065.023</t>
  </si>
  <si>
    <t>TARBES</t>
  </si>
  <si>
    <t>LA BLESOISE</t>
  </si>
  <si>
    <t>24041.030</t>
  </si>
  <si>
    <t>BLOIS</t>
  </si>
  <si>
    <t>LA BOURBONNAISE</t>
  </si>
  <si>
    <t>84003.032</t>
  </si>
  <si>
    <t>MOULINS</t>
  </si>
  <si>
    <t>LA BRESSAUDE</t>
  </si>
  <si>
    <t>44088.107</t>
  </si>
  <si>
    <t>LA BRESSE</t>
  </si>
  <si>
    <t>LA CELLE SAINT CLOUD GYM</t>
  </si>
  <si>
    <t>11078.003</t>
  </si>
  <si>
    <t>LA CELLE SAINT CLOUD</t>
  </si>
  <si>
    <t>LA CHAMPIGNEULLAISE</t>
  </si>
  <si>
    <t>44054.118</t>
  </si>
  <si>
    <t>CHAMPIGNEULLES</t>
  </si>
  <si>
    <t>LA CHAUMONTAISE</t>
  </si>
  <si>
    <t>44052.025</t>
  </si>
  <si>
    <t>CHAUMONT</t>
  </si>
  <si>
    <t>LA COGNACAISE</t>
  </si>
  <si>
    <t>75016.003</t>
  </si>
  <si>
    <t>COGNAC</t>
  </si>
  <si>
    <t>LA FONTENAISIENNE</t>
  </si>
  <si>
    <t>52085.013</t>
  </si>
  <si>
    <t>FONTENAY LE COMTE</t>
  </si>
  <si>
    <t>LA FRATERNELLE</t>
  </si>
  <si>
    <t>28027.042</t>
  </si>
  <si>
    <t>LOUVIERS</t>
  </si>
  <si>
    <t>LA FRONTIERE DE REMIREMONT</t>
  </si>
  <si>
    <t>44088.047</t>
  </si>
  <si>
    <t>REMIREMONT</t>
  </si>
  <si>
    <t>LA JEANNE D'ARC DE MAURIAC</t>
  </si>
  <si>
    <t>84015.033</t>
  </si>
  <si>
    <t>MAURIAC</t>
  </si>
  <si>
    <t>LA JEANNE D'ARC DE PLOMBIERES</t>
  </si>
  <si>
    <t>44088.095</t>
  </si>
  <si>
    <t>PLOMBIERES</t>
  </si>
  <si>
    <t>LA LEGERE MELINOISE</t>
  </si>
  <si>
    <t>27070.026</t>
  </si>
  <si>
    <t>ECHENOZ LA MELINE</t>
  </si>
  <si>
    <t>LA NIVERNAISE</t>
  </si>
  <si>
    <t>27058.007</t>
  </si>
  <si>
    <t>NEVERS</t>
  </si>
  <si>
    <t>LA PERSEVERANTE DE MAROMME</t>
  </si>
  <si>
    <t>28076.020</t>
  </si>
  <si>
    <t>MAROMME</t>
  </si>
  <si>
    <t>LA ROCHEFORTAISE</t>
  </si>
  <si>
    <t>75017.006</t>
  </si>
  <si>
    <t>ROCHEFORT SUR MER</t>
  </si>
  <si>
    <t>LA ROCHELAISE ET FRATERNELLE REUNIES</t>
  </si>
  <si>
    <t>75017.005</t>
  </si>
  <si>
    <t>LA ROCHELLE</t>
  </si>
  <si>
    <t>LA SEREINE GYMNASTIQUE MONTLUEL</t>
  </si>
  <si>
    <t>84001.063</t>
  </si>
  <si>
    <t>MONTLUEL</t>
  </si>
  <si>
    <t>LA VAILLANTE DE LANGON</t>
  </si>
  <si>
    <t>75033.006</t>
  </si>
  <si>
    <t>LANGON</t>
  </si>
  <si>
    <t>LA VAUDOISE GYMNASTIQUE HERICOURT</t>
  </si>
  <si>
    <t>27070.052</t>
  </si>
  <si>
    <t>HÉRICOURT</t>
  </si>
  <si>
    <t>LA VIGILANTE DE NOISY LE SEC</t>
  </si>
  <si>
    <t>11093.344</t>
  </si>
  <si>
    <t>NOISY LE SEC</t>
  </si>
  <si>
    <t>LA VOSGIENNE EPINAL</t>
  </si>
  <si>
    <t>44088.026</t>
  </si>
  <si>
    <t>EPINAL</t>
  </si>
  <si>
    <t>LA VOSGIENNE SOULTZ 1861</t>
  </si>
  <si>
    <t>44068.055</t>
  </si>
  <si>
    <t>SOULTZ</t>
  </si>
  <si>
    <t>LAETITIA</t>
  </si>
  <si>
    <t>52044.091</t>
  </si>
  <si>
    <t>NANTES</t>
  </si>
  <si>
    <t>LE REVEIL</t>
  </si>
  <si>
    <t>32062.069</t>
  </si>
  <si>
    <t>BOULOGNE/MER</t>
  </si>
  <si>
    <t>LE STADE PESSACAIS UNION CLUB</t>
  </si>
  <si>
    <t>75033.005</t>
  </si>
  <si>
    <t>PESSAC</t>
  </si>
  <si>
    <t>LEGION ST-PIERRE BREST GYM</t>
  </si>
  <si>
    <t>53029.027</t>
  </si>
  <si>
    <t>BREST</t>
  </si>
  <si>
    <t xml:space="preserve">LEGION VIENNOISE </t>
  </si>
  <si>
    <t>84038.062</t>
  </si>
  <si>
    <t>VIENNE</t>
  </si>
  <si>
    <t>L'ELAN GYMNIQUE DE COURBEVOIE</t>
  </si>
  <si>
    <t>11092.246</t>
  </si>
  <si>
    <t>COURBEVOIE</t>
  </si>
  <si>
    <t>L'ENVOL ROMAINVILLE</t>
  </si>
  <si>
    <t>11093.390</t>
  </si>
  <si>
    <t>ROMAINVILLE</t>
  </si>
  <si>
    <t>L'ENVOL SAINT-GAUDINOIS</t>
  </si>
  <si>
    <t>76031.073</t>
  </si>
  <si>
    <t>ST GAUDENS</t>
  </si>
  <si>
    <t>LEO LAGRANGE</t>
  </si>
  <si>
    <t>52044.069</t>
  </si>
  <si>
    <t>LES ACROBATES DU CANIGOU</t>
  </si>
  <si>
    <t>76066.128</t>
  </si>
  <si>
    <t>PRADES</t>
  </si>
  <si>
    <t>LES ALCYONS</t>
  </si>
  <si>
    <t>52085.001</t>
  </si>
  <si>
    <t>ST-GILLES CROIX DE VIE</t>
  </si>
  <si>
    <t>LES AMIS GYMNASTES D'AULNAY /BOIS</t>
  </si>
  <si>
    <t>11093.331</t>
  </si>
  <si>
    <t>AULNAY SOUS BOIS</t>
  </si>
  <si>
    <t>LES CADETS DE GASCOGNE</t>
  </si>
  <si>
    <t>75040.188</t>
  </si>
  <si>
    <t>SAINT SEVER</t>
  </si>
  <si>
    <t>LES ECUREUILS CRITOURIENS</t>
  </si>
  <si>
    <t>76009.010</t>
  </si>
  <si>
    <t>LA TOUR DU CRIEU</t>
  </si>
  <si>
    <t>LES ETERLOUS</t>
  </si>
  <si>
    <t>27039.054</t>
  </si>
  <si>
    <t>SAINT CLAUDE</t>
  </si>
  <si>
    <t>LES ETOILES D' AIGREFEUILLE</t>
  </si>
  <si>
    <t>75017.079</t>
  </si>
  <si>
    <t>AIGREFEUILLE D' AUNIS</t>
  </si>
  <si>
    <t>LES FARFADETS GYM ET TRAMPOLINE</t>
  </si>
  <si>
    <t>27070.064</t>
  </si>
  <si>
    <t>LUXEUIL LES BAINS</t>
  </si>
  <si>
    <t>LES GRAPPES D'OR</t>
  </si>
  <si>
    <t>75064.105</t>
  </si>
  <si>
    <t>JURANCON</t>
  </si>
  <si>
    <t>LES JEUNES DU CAPTALAT LA TESTE</t>
  </si>
  <si>
    <t>75033.009</t>
  </si>
  <si>
    <t>LA TESTE</t>
  </si>
  <si>
    <t>LES PATRIOTES AGENAIS</t>
  </si>
  <si>
    <t>75047.126</t>
  </si>
  <si>
    <t>AGEN</t>
  </si>
  <si>
    <t>LICENCES INDIVIDUELLES FFGym</t>
  </si>
  <si>
    <t>40995.000</t>
  </si>
  <si>
    <t>LORRAINE GYMNASTIQUE LUNEVILLE</t>
  </si>
  <si>
    <t>44054.006</t>
  </si>
  <si>
    <t>LUNEVILLE</t>
  </si>
  <si>
    <t>LOUVI'GYM</t>
  </si>
  <si>
    <t>53035.090</t>
  </si>
  <si>
    <t>LOUVIGNE DU DESERT</t>
  </si>
  <si>
    <t>L'UNION D'AY</t>
  </si>
  <si>
    <t>44051.020</t>
  </si>
  <si>
    <t>AY</t>
  </si>
  <si>
    <t>L'UNION des GYMNASTES NIORTAIS</t>
  </si>
  <si>
    <t>75079.090</t>
  </si>
  <si>
    <t>NIORT</t>
  </si>
  <si>
    <t>L'UNION GYM</t>
  </si>
  <si>
    <t>76031.097</t>
  </si>
  <si>
    <t>L'UNION</t>
  </si>
  <si>
    <t>L'UNION SPORTIVE TALENCAISE GYMNASTIQUE</t>
  </si>
  <si>
    <t>75033.004</t>
  </si>
  <si>
    <t>TALENCE</t>
  </si>
  <si>
    <t>MONTIGNY LE BRETONNEUX GYMNASTIQUE</t>
  </si>
  <si>
    <t>11078.013</t>
  </si>
  <si>
    <t>MONTIGNY LE BRETONNEUX</t>
  </si>
  <si>
    <t>MORLAIX SAINT POL GYMNASTIQUE</t>
  </si>
  <si>
    <t>53029.010</t>
  </si>
  <si>
    <t>MORLAIX</t>
  </si>
  <si>
    <t>MULHOUSE GYM ALSACE</t>
  </si>
  <si>
    <t>44068.156</t>
  </si>
  <si>
    <t>MULHOUSE</t>
  </si>
  <si>
    <t>MUNICIPALE CONDOM</t>
  </si>
  <si>
    <t>76032.016</t>
  </si>
  <si>
    <t>CONDOM</t>
  </si>
  <si>
    <t>NEUVILLE GYM</t>
  </si>
  <si>
    <t>84069.091</t>
  </si>
  <si>
    <t>NEUVILLE S/SAONE</t>
  </si>
  <si>
    <t>NICE GYM</t>
  </si>
  <si>
    <t>93006.099</t>
  </si>
  <si>
    <t>NICE</t>
  </si>
  <si>
    <t>PAUILLAC GYM</t>
  </si>
  <si>
    <t>75033.024</t>
  </si>
  <si>
    <t>PAUILLAC</t>
  </si>
  <si>
    <t>PORTET GYM</t>
  </si>
  <si>
    <t>76031.099</t>
  </si>
  <si>
    <t>PORTET SUR GARONNE</t>
  </si>
  <si>
    <t>RAYON SPORTIF BRAGARD ST DIZIER</t>
  </si>
  <si>
    <t>44052.055</t>
  </si>
  <si>
    <t>SAINT DIZIER</t>
  </si>
  <si>
    <t>ROYAN OCEAN GYMNASTIQUE</t>
  </si>
  <si>
    <t>75017.087</t>
  </si>
  <si>
    <t>ROYAN</t>
  </si>
  <si>
    <t>SAINT JEAN GYMNIQUE</t>
  </si>
  <si>
    <t>76031.048</t>
  </si>
  <si>
    <t>ST JEAN</t>
  </si>
  <si>
    <t>SAINT-DENIS GYM REUNION</t>
  </si>
  <si>
    <t>04974.042</t>
  </si>
  <si>
    <t>SAINT-DENIS</t>
  </si>
  <si>
    <t>SALESIENNE ANNECY</t>
  </si>
  <si>
    <t>84074.069</t>
  </si>
  <si>
    <t>ANNECY</t>
  </si>
  <si>
    <t>SALTO ALBIGEOIS</t>
  </si>
  <si>
    <t>76081.003</t>
  </si>
  <si>
    <t>ALBI</t>
  </si>
  <si>
    <t>SALTO GYM CLUB</t>
  </si>
  <si>
    <t>53035.176</t>
  </si>
  <si>
    <t>SAINT AUBIN DU CORMIER</t>
  </si>
  <si>
    <t>SALTO GYM LA ROCHE CENTRE VENDEE</t>
  </si>
  <si>
    <t>52085.104</t>
  </si>
  <si>
    <t>SAUMUR LOIRE ALLIANCE GYMNIQUE</t>
  </si>
  <si>
    <t>52049.102</t>
  </si>
  <si>
    <t>SAUMUR</t>
  </si>
  <si>
    <t>SEDAN GYMNIQUE</t>
  </si>
  <si>
    <t>44008.007</t>
  </si>
  <si>
    <t>SEDAN</t>
  </si>
  <si>
    <t>SOCIETE DE GYMNASTIQUE DE YUTZ</t>
  </si>
  <si>
    <t>44057.012</t>
  </si>
  <si>
    <t>YUTZ</t>
  </si>
  <si>
    <t>SOCIETE DE GYMNASTIQUE ERSTEIN</t>
  </si>
  <si>
    <t>44067.020</t>
  </si>
  <si>
    <t>ERSTEIN</t>
  </si>
  <si>
    <t>SOCIETE DE GYMNASTIQUE MASEVAUX</t>
  </si>
  <si>
    <t>44068.039</t>
  </si>
  <si>
    <t>MASEVAUX</t>
  </si>
  <si>
    <t>SOCIETE DE GYMNASTIQUE MUTTERSHOLTZ</t>
  </si>
  <si>
    <t>44067.011</t>
  </si>
  <si>
    <t>MUTTERSHOLTZ</t>
  </si>
  <si>
    <t>SOCIETE DE GYMNASTIQUE SAUSHEIM</t>
  </si>
  <si>
    <t>44068.054</t>
  </si>
  <si>
    <t>SAUSHEIM</t>
  </si>
  <si>
    <t>SOCIETE DE GYMNASTIQUE SELESTAT</t>
  </si>
  <si>
    <t>44067.019</t>
  </si>
  <si>
    <t>SELESTAT</t>
  </si>
  <si>
    <t>Société de Gymnastique Sportive St Joseph HOENHEIM</t>
  </si>
  <si>
    <t>44067.173</t>
  </si>
  <si>
    <t>HOENHEIM</t>
  </si>
  <si>
    <t>SOCIETE DE TRAMPOLINE ET DE GYMNASTIQUE DE CHATEAUDUN</t>
  </si>
  <si>
    <t>24028.017</t>
  </si>
  <si>
    <t>CHATEAUDUN</t>
  </si>
  <si>
    <t>Société Immercurienne Gymnique de Saint Laurent Blangy</t>
  </si>
  <si>
    <t>32062.085</t>
  </si>
  <si>
    <t>ST LAURENT BLANGY</t>
  </si>
  <si>
    <t>SOCIETE MIOSSAISE</t>
  </si>
  <si>
    <t>75033.011</t>
  </si>
  <si>
    <t>MIOS</t>
  </si>
  <si>
    <t>SOCIETE MUNICIPALE ARMENTIERES</t>
  </si>
  <si>
    <t>32059.004</t>
  </si>
  <si>
    <t>ARMENTIERES</t>
  </si>
  <si>
    <t>SPORTING CLUB PRIVAS GYM</t>
  </si>
  <si>
    <t>84007.105</t>
  </si>
  <si>
    <t>PRIVAS</t>
  </si>
  <si>
    <t>SPORTS REUNIS OBERNAI</t>
  </si>
  <si>
    <t>44067.013</t>
  </si>
  <si>
    <t>OBERNAI</t>
  </si>
  <si>
    <t>ST CAPRAIS GYM BORDEAUX</t>
  </si>
  <si>
    <t>75033.032</t>
  </si>
  <si>
    <t>ST MAIXENT GYM</t>
  </si>
  <si>
    <t>75079.096</t>
  </si>
  <si>
    <t>ST MAIXENT L'ECOLE</t>
  </si>
  <si>
    <t>STADE OLYMPIQUE DE ROSNY SOUS BOIS</t>
  </si>
  <si>
    <t>11093.346</t>
  </si>
  <si>
    <t>ROSNY SOUS BOIS</t>
  </si>
  <si>
    <t>STADE POITEVIN GYMNASTIQUE</t>
  </si>
  <si>
    <t>75086.036</t>
  </si>
  <si>
    <t>SULNIAC GYM ACRO</t>
  </si>
  <si>
    <t>53056.141</t>
  </si>
  <si>
    <t>SULNIAC</t>
  </si>
  <si>
    <t>THOUARS GYM 79</t>
  </si>
  <si>
    <t>75079.087</t>
  </si>
  <si>
    <t>THOUARS</t>
  </si>
  <si>
    <t>THOUROTTE GYM</t>
  </si>
  <si>
    <t>32060.037</t>
  </si>
  <si>
    <t>THOUROTTE</t>
  </si>
  <si>
    <t>TRICOLORE SPORTIVE DE MASSY</t>
  </si>
  <si>
    <t>11091.110</t>
  </si>
  <si>
    <t>MASSY</t>
  </si>
  <si>
    <t>U S J A CARQUEFOU</t>
  </si>
  <si>
    <t>52044.056</t>
  </si>
  <si>
    <t>CARQUEFOU</t>
  </si>
  <si>
    <t>UNION ACROBATIQUE METZ-MOSELLE</t>
  </si>
  <si>
    <t>44057.173</t>
  </si>
  <si>
    <t>METZ</t>
  </si>
  <si>
    <t>UNION COSNOISE SPORT</t>
  </si>
  <si>
    <t>27058.012</t>
  </si>
  <si>
    <t>COSNE COURS SUR LOIRE</t>
  </si>
  <si>
    <t>UNION GYMNIQUE PALOISE</t>
  </si>
  <si>
    <t>75064.104</t>
  </si>
  <si>
    <t>UNION GYMNIQUE SAPEURS POMPIER PORTES LES VALENCE</t>
  </si>
  <si>
    <t>84026.043</t>
  </si>
  <si>
    <t>PORTES LES VALENCE</t>
  </si>
  <si>
    <t>UNION GYMNIQUE SAUJONNAISE</t>
  </si>
  <si>
    <t>75017.059</t>
  </si>
  <si>
    <t>SAUJON</t>
  </si>
  <si>
    <t>UNION HALLUINOISE DE GYM ET DE DANSE</t>
  </si>
  <si>
    <t>32059.019</t>
  </si>
  <si>
    <t>HALLUIN</t>
  </si>
  <si>
    <t>UNION SPORTIVE ARGENTON GYMNASTIQUE</t>
  </si>
  <si>
    <t>24036.096</t>
  </si>
  <si>
    <t>ARGENTON SUR CREUSE</t>
  </si>
  <si>
    <t>UNION SPORTIVE AVENIR AMNEVILLE</t>
  </si>
  <si>
    <t>44057.053</t>
  </si>
  <si>
    <t>AMNEVILLE</t>
  </si>
  <si>
    <t>UNION SPORTIVE DE CHAMALIERES</t>
  </si>
  <si>
    <t>84063.009</t>
  </si>
  <si>
    <t>CHAMALIERES</t>
  </si>
  <si>
    <t>UNION SPORTIVE DE VERN GYMNASTIQUE</t>
  </si>
  <si>
    <t>53035.174</t>
  </si>
  <si>
    <t>VERN SUR SEICHE</t>
  </si>
  <si>
    <t>UNION SPORTIVE FORBACH GYMNASTIQUE ET DANSE FORBACH</t>
  </si>
  <si>
    <t>44057.015</t>
  </si>
  <si>
    <t>FORBACH</t>
  </si>
  <si>
    <t>UNION SPORTIVE JARNY GYMNASTIQUE</t>
  </si>
  <si>
    <t>44054.080</t>
  </si>
  <si>
    <t>JARNY</t>
  </si>
  <si>
    <t>UNION SPORTIVE LAVALLOISE</t>
  </si>
  <si>
    <t>52053.073</t>
  </si>
  <si>
    <t>LAVAL</t>
  </si>
  <si>
    <t>UNION SPORTIVE LIFFREENNE</t>
  </si>
  <si>
    <t>53035.039</t>
  </si>
  <si>
    <t>LIFFRE</t>
  </si>
  <si>
    <t>UNION SPORTIVE PORTOISE DE GYMNASTIQUE ET DU SPORT ACROBATIQUE</t>
  </si>
  <si>
    <t>04974.006</t>
  </si>
  <si>
    <t>LE PORT</t>
  </si>
  <si>
    <t>USM GYM LA MELUNAISE</t>
  </si>
  <si>
    <t>11077.111</t>
  </si>
  <si>
    <t>MELUN</t>
  </si>
  <si>
    <t>VANNETAISE ATHLETIC CLUB</t>
  </si>
  <si>
    <t>53056.011</t>
  </si>
  <si>
    <t>VANNES</t>
  </si>
  <si>
    <t>VELAY GYM</t>
  </si>
  <si>
    <t>84043.067</t>
  </si>
  <si>
    <t>LE PUY</t>
  </si>
  <si>
    <t>VICHY GYM</t>
  </si>
  <si>
    <t>84003.059</t>
  </si>
  <si>
    <t>VICHY</t>
  </si>
  <si>
    <t>VILLEMOMBLE SPORT GYMNASTIQUE</t>
  </si>
  <si>
    <t>11093.349</t>
  </si>
  <si>
    <t>VILLEMOMBLE</t>
  </si>
  <si>
    <t>Number</t>
  </si>
  <si>
    <t>Abréviation</t>
  </si>
  <si>
    <t xml:space="preserve">1-CLUB INTROUVABLE </t>
  </si>
  <si>
    <t>00000.000</t>
  </si>
  <si>
    <t>INCONNU</t>
  </si>
  <si>
    <t>INCONNUE</t>
  </si>
  <si>
    <t xml:space="preserve">A.S.C.G PETIT COURONNE </t>
  </si>
  <si>
    <t>A.S.PONTS DE CE</t>
  </si>
  <si>
    <t>AEQUILIBRIUM</t>
  </si>
  <si>
    <t>76081.066</t>
  </si>
  <si>
    <t>CARMAUX</t>
  </si>
  <si>
    <t>FRANCONVILLE-AGF</t>
  </si>
  <si>
    <t>ALERTE ST GEORGES</t>
  </si>
  <si>
    <t>ATG  Tourcoing</t>
  </si>
  <si>
    <t>ALSATIA THANN</t>
  </si>
  <si>
    <t>44068.056</t>
  </si>
  <si>
    <t>THANN</t>
  </si>
  <si>
    <t>VILLENEUVE LA G-AVGCMGV</t>
  </si>
  <si>
    <t>AL BILLERE</t>
  </si>
  <si>
    <t>AMICALE LAIQUE DIGOIN</t>
  </si>
  <si>
    <t>27071.031</t>
  </si>
  <si>
    <t>DIGOIN</t>
  </si>
  <si>
    <t>ALJF AMBERIEU</t>
  </si>
  <si>
    <t>A. S. FOURCHAMBAULT</t>
  </si>
  <si>
    <t>A.S.GUERIGNY URZY</t>
  </si>
  <si>
    <t>A. S. U. C. MIGENNES</t>
  </si>
  <si>
    <t>SARCELLES-AASS</t>
  </si>
  <si>
    <t>AAG - AUXONNE</t>
  </si>
  <si>
    <t>AS EN FORM MAUZE LE MIGNON</t>
  </si>
  <si>
    <t>ASSOCIATION GRAINES D'ACROBATE</t>
  </si>
  <si>
    <t>AG LOUDUN</t>
  </si>
  <si>
    <t>ASSOCIATION GYMNIQUE BOIS ROSE</t>
  </si>
  <si>
    <t>28076.023</t>
  </si>
  <si>
    <t>A.G.BOIS ROSE</t>
  </si>
  <si>
    <t>FECAMP</t>
  </si>
  <si>
    <t>AG CHAUVINOISE</t>
  </si>
  <si>
    <t>AGB L'ILE ROUSSE</t>
  </si>
  <si>
    <t>CESSON VERT ST DENIS - AGCVD</t>
  </si>
  <si>
    <t>ASSOCIATION GYMNIQUE DE CHOISY LE ROI</t>
  </si>
  <si>
    <t>11094.563</t>
  </si>
  <si>
    <t>CHOISY LE ROI-AGCR</t>
  </si>
  <si>
    <t>CHOISY LE ROI</t>
  </si>
  <si>
    <t>ASS GYMNIQUE DE LATTES-MAURIN</t>
  </si>
  <si>
    <t>ST MICHEL / ORGE-AGYMO</t>
  </si>
  <si>
    <t>AG PLOUGASTEL</t>
  </si>
  <si>
    <t>ASSOCIATION GYMNIQUE LA FAMECKOISE</t>
  </si>
  <si>
    <t>44057.014</t>
  </si>
  <si>
    <t>A.G.FAMECKOISE</t>
  </si>
  <si>
    <t>FAMECK</t>
  </si>
  <si>
    <t>AG REIMS</t>
  </si>
  <si>
    <t>AMGA ARQUES</t>
  </si>
  <si>
    <t>AS AMBARES GYM</t>
  </si>
  <si>
    <t>ASS.SP.SARREGUEMINES</t>
  </si>
  <si>
    <t>ASSOCIATION SPORTIVE ET CULTURELLE MUNICIPALE TOULON</t>
  </si>
  <si>
    <t>93083.046</t>
  </si>
  <si>
    <t>A.S.C.M. TOULON</t>
  </si>
  <si>
    <t>TOULON</t>
  </si>
  <si>
    <t>ASCPA PESSAC</t>
  </si>
  <si>
    <t>AS FLEURANCE GYM</t>
  </si>
  <si>
    <t>ASSOCIATION SPORTIVE FONTAINE</t>
  </si>
  <si>
    <t>84038.029</t>
  </si>
  <si>
    <t>FONTAINE</t>
  </si>
  <si>
    <t>ASG VILLENAVE D'ORNON</t>
  </si>
  <si>
    <t>AS ST JEAN d'ILLAC</t>
  </si>
  <si>
    <t>ASSOCIATION SPORTIVE KEVIN DUPUIS GYMNASTIQUE</t>
  </si>
  <si>
    <t>52044.035</t>
  </si>
  <si>
    <t>ASKD GYM</t>
  </si>
  <si>
    <t>CHATEAUBRIANT</t>
  </si>
  <si>
    <t>ASH LE HAILLAN</t>
  </si>
  <si>
    <t>AS LES TAMARIS</t>
  </si>
  <si>
    <t>A.S. MONTFERRANDAISE</t>
  </si>
  <si>
    <t>ASSOCIATION SPORTIVE SAINT-REMY DE VITTEL</t>
  </si>
  <si>
    <t>44088.117</t>
  </si>
  <si>
    <t>SAINT REMY VITTEL</t>
  </si>
  <si>
    <t>VITTEL</t>
  </si>
  <si>
    <t>TRAMPOGYM SAINT-PAUL</t>
  </si>
  <si>
    <t>SOISY S/S M-ASTUS</t>
  </si>
  <si>
    <t>AG TERVES</t>
  </si>
  <si>
    <t>AVENIR DE RENNES</t>
  </si>
  <si>
    <t>53035.036</t>
  </si>
  <si>
    <t>AVENIR EBROICIEN</t>
  </si>
  <si>
    <t>28027.033</t>
  </si>
  <si>
    <t>AV EBROICIEN</t>
  </si>
  <si>
    <t>EVREUX</t>
  </si>
  <si>
    <t>AVENIR ETIENNE BILLIERES</t>
  </si>
  <si>
    <t>76031.017</t>
  </si>
  <si>
    <t>AV.ETIENNE BILLIERES</t>
  </si>
  <si>
    <t>AVENIR GYMNIQUE DES PINS</t>
  </si>
  <si>
    <t>93013.165</t>
  </si>
  <si>
    <t>AGP MARSEILLE</t>
  </si>
  <si>
    <t>AG LURE</t>
  </si>
  <si>
    <t>A.G.O ORANGE</t>
  </si>
  <si>
    <t>AVENIR GYMNIQUE SAUVIAN SERIGNAN</t>
  </si>
  <si>
    <t>GYM CLUB SERIGNAN</t>
  </si>
  <si>
    <t>AL REDON GYM</t>
  </si>
  <si>
    <t>BASTIA TMG</t>
  </si>
  <si>
    <t>BELFORT GYM</t>
  </si>
  <si>
    <t>BIARRITZ GYMNASTIQUE CLUB</t>
  </si>
  <si>
    <t>75064.132</t>
  </si>
  <si>
    <t>BIARRITZ GYM</t>
  </si>
  <si>
    <t>BIARRITZ</t>
  </si>
  <si>
    <t>BLANC MESNIL SPORT GYMNASTIQUE</t>
  </si>
  <si>
    <t>11093.338</t>
  </si>
  <si>
    <t>BLANC MESNIL-BMS GYM</t>
  </si>
  <si>
    <t>LE BLANC MESNIL</t>
  </si>
  <si>
    <t>BOIS COLOMBES SPORTS</t>
  </si>
  <si>
    <t>11092.223</t>
  </si>
  <si>
    <t>BOIS COLOMBES-BCS</t>
  </si>
  <si>
    <t>BOIS COLOMBES</t>
  </si>
  <si>
    <t>BOIS COLOMBES TRAMPOLINE 92</t>
  </si>
  <si>
    <t>11092.238</t>
  </si>
  <si>
    <t>BOIS COLOMBES-BCT92</t>
  </si>
  <si>
    <t>BREIZH GYM</t>
  </si>
  <si>
    <t>53035.179</t>
  </si>
  <si>
    <t>BREUILLET DANSE ET GYMNASTIQUES</t>
  </si>
  <si>
    <t>11091.180</t>
  </si>
  <si>
    <t>BREUILLET-BDG</t>
  </si>
  <si>
    <t>BRIGNOLES CARCES GYM</t>
  </si>
  <si>
    <t>CARCASSONNE OLYMPIQUE</t>
  </si>
  <si>
    <t>CEP POITIERS</t>
  </si>
  <si>
    <t>CSL - SAINT-VALLIER</t>
  </si>
  <si>
    <t>CLAMART GYM. 92</t>
  </si>
  <si>
    <t>11092.221</t>
  </si>
  <si>
    <t>CLAMART-CG92</t>
  </si>
  <si>
    <t>CLAMART</t>
  </si>
  <si>
    <t>CLOCHETTE L'ISLOISE</t>
  </si>
  <si>
    <t>76032.082</t>
  </si>
  <si>
    <t>L'ISLE JOURDAIN</t>
  </si>
  <si>
    <t>CA BEGLES</t>
  </si>
  <si>
    <t>CG HERMES</t>
  </si>
  <si>
    <t>CD GYM 33 BORDEAUX</t>
  </si>
  <si>
    <t>CGO ST JULIEN de l'ARS</t>
  </si>
  <si>
    <t>C.G.B MARSEILLE</t>
  </si>
  <si>
    <t>C G LASSIGNY</t>
  </si>
  <si>
    <t>NEUILLY S/MARNE-CGNSM</t>
  </si>
  <si>
    <t>SAINT-GINIEZ MARSEILLE</t>
  </si>
  <si>
    <t>C.GYM.S.P.</t>
  </si>
  <si>
    <t>ERMONT-CGE</t>
  </si>
  <si>
    <t>CGR</t>
  </si>
  <si>
    <t>C.L.G L'ISLE SUR LA SORGUE</t>
  </si>
  <si>
    <t>C.M.S. MARIGNANE</t>
  </si>
  <si>
    <t>BAGNEUX-COMB</t>
  </si>
  <si>
    <t>CLUB OLYMPIQUE PACEEN</t>
  </si>
  <si>
    <t>53035.046</t>
  </si>
  <si>
    <t>C.O. PACE</t>
  </si>
  <si>
    <t>PACE</t>
  </si>
  <si>
    <t>CSAD - CHATELLERAULT</t>
  </si>
  <si>
    <t>CLUB SPORTIF DE GRAVENCHON</t>
  </si>
  <si>
    <t>28076.092</t>
  </si>
  <si>
    <t>C.S.G GRAVENCHON</t>
  </si>
  <si>
    <t>NOTRE DAME DE GRAVENCHON</t>
  </si>
  <si>
    <t>EPINAY SS SENART-CSMG</t>
  </si>
  <si>
    <t xml:space="preserve">VILLEPINTE-CSVG </t>
  </si>
  <si>
    <t>DAMELEVIERES GYMNASTIQUE</t>
  </si>
  <si>
    <t>44054.161</t>
  </si>
  <si>
    <t>DAMELEVIERES</t>
  </si>
  <si>
    <t>E A TESSOUALLE</t>
  </si>
  <si>
    <t>52049.074</t>
  </si>
  <si>
    <t>LA TESSOUALLE</t>
  </si>
  <si>
    <t>E G TREMENTINES</t>
  </si>
  <si>
    <t>52049.089</t>
  </si>
  <si>
    <t>TREMENTINES</t>
  </si>
  <si>
    <t>EFFORT DE NOUZONVILLE</t>
  </si>
  <si>
    <t>44008.054</t>
  </si>
  <si>
    <t>NOUZONVILLE</t>
  </si>
  <si>
    <t>ELAN GYMNIQUE COUDEKERQUOIS</t>
  </si>
  <si>
    <t>32059.010</t>
  </si>
  <si>
    <t>E. G. COUDEKERQUE</t>
  </si>
  <si>
    <t>COUDEKERQUE</t>
  </si>
  <si>
    <t>EG BLAGNAC</t>
  </si>
  <si>
    <t>SEVRAN-EGS</t>
  </si>
  <si>
    <t>EG ST JEAN DE LUZ</t>
  </si>
  <si>
    <t>ENF.ET GYM. DIEUZE</t>
  </si>
  <si>
    <t>ER AIX LES BAINS</t>
  </si>
  <si>
    <t>E.G. SAINT DIE</t>
  </si>
  <si>
    <t>ETAMPES-EGE-GYM</t>
  </si>
  <si>
    <t>ENTENTE GYMNIQUE GRASSOISE</t>
  </si>
  <si>
    <t>93006.022</t>
  </si>
  <si>
    <t>GYM GRASSE</t>
  </si>
  <si>
    <t>GRASSE</t>
  </si>
  <si>
    <t>LA ROSE BLEUE BAGNOLS S/CEZE</t>
  </si>
  <si>
    <t>ES BRUGES</t>
  </si>
  <si>
    <t>ES FALAISE</t>
  </si>
  <si>
    <t>ENTRE CLAIN ET MIOSSON</t>
  </si>
  <si>
    <t>75086.068</t>
  </si>
  <si>
    <t>ECM FLEURE</t>
  </si>
  <si>
    <t>FLEURE</t>
  </si>
  <si>
    <t>ESPACE FORM</t>
  </si>
  <si>
    <t>28076.148</t>
  </si>
  <si>
    <t>ESPACE FORM'</t>
  </si>
  <si>
    <t>PAVILLY</t>
  </si>
  <si>
    <t>ESPERANCE DE BERNAY</t>
  </si>
  <si>
    <t>28027.019</t>
  </si>
  <si>
    <t>ESPERANCE BERNAY</t>
  </si>
  <si>
    <t>BERNAY</t>
  </si>
  <si>
    <t>VIGNEUX-EV</t>
  </si>
  <si>
    <t>E - SAINT LEGER DES VIGNES</t>
  </si>
  <si>
    <t>ESPOIR GYMNIQUE LARGEASSE</t>
  </si>
  <si>
    <t>75079.046</t>
  </si>
  <si>
    <t>EG  LARGEASSE</t>
  </si>
  <si>
    <t>LARGEASSE</t>
  </si>
  <si>
    <t>ETOILE ALENCONNAISE</t>
  </si>
  <si>
    <t>28061.309</t>
  </si>
  <si>
    <t>E ALENCON</t>
  </si>
  <si>
    <t>ALENCON</t>
  </si>
  <si>
    <t>ETOILE BALGENTIENNE</t>
  </si>
  <si>
    <t>24045.066</t>
  </si>
  <si>
    <t>BEAUGENCY</t>
  </si>
  <si>
    <t>GOUSSAINVILLE-EG</t>
  </si>
  <si>
    <t>EG COLOMIERS</t>
  </si>
  <si>
    <t xml:space="preserve">EGO </t>
  </si>
  <si>
    <t>E.S.A</t>
  </si>
  <si>
    <t>CHATEAU LANDON-ASGCL</t>
  </si>
  <si>
    <t>E. S. SANVIGNES</t>
  </si>
  <si>
    <t>ETOILE SPORTIVE ST MARCEL</t>
  </si>
  <si>
    <t>ESCAL</t>
  </si>
  <si>
    <t xml:space="preserve">EVEIL DE CONTRES </t>
  </si>
  <si>
    <t>24041.079</t>
  </si>
  <si>
    <t xml:space="preserve">EVEIL </t>
  </si>
  <si>
    <t>CONTRES</t>
  </si>
  <si>
    <t>FLERS GYM</t>
  </si>
  <si>
    <t>28061.377</t>
  </si>
  <si>
    <t>FLERS</t>
  </si>
  <si>
    <t>FAC</t>
  </si>
  <si>
    <t>GCPA AJACCIO</t>
  </si>
  <si>
    <t>GIVRE ST SAUVEUR EN MAI</t>
  </si>
  <si>
    <t>GYM AGRES VELIZY</t>
  </si>
  <si>
    <t>11078.011</t>
  </si>
  <si>
    <t>VELIZY-GAV</t>
  </si>
  <si>
    <t>VELIZY</t>
  </si>
  <si>
    <t>LE PERREUX-GCP</t>
  </si>
  <si>
    <t>GC NUEIL LES AUBIERS</t>
  </si>
  <si>
    <t>G.C.P</t>
  </si>
  <si>
    <t>GYM EQUILIBRE</t>
  </si>
  <si>
    <t>52085.053</t>
  </si>
  <si>
    <t>CHANTONNAY</t>
  </si>
  <si>
    <t>GR CROLLES</t>
  </si>
  <si>
    <t>G L AIGLE</t>
  </si>
  <si>
    <t>PARIS-GP15</t>
  </si>
  <si>
    <t>GYM'ART &amp; FORM'FITNESS</t>
  </si>
  <si>
    <t>53035.169</t>
  </si>
  <si>
    <t>GA2F</t>
  </si>
  <si>
    <t>THORIGNÉ FOUILLARD</t>
  </si>
  <si>
    <t>GYM'CLUB RUTHENOIS</t>
  </si>
  <si>
    <t>76012.056</t>
  </si>
  <si>
    <t>RODEZ</t>
  </si>
  <si>
    <t>GM ST VALLIER</t>
  </si>
  <si>
    <t>GYMNAST CLUB GRAMATOIS</t>
  </si>
  <si>
    <t>76046.054</t>
  </si>
  <si>
    <t>GYM CLUB GRAMATOIS</t>
  </si>
  <si>
    <t>GRAMAT</t>
  </si>
  <si>
    <t>G.C.M.N. MANDELIEU LA NAPOULE</t>
  </si>
  <si>
    <t>GYMNASTIQUE AUX AGRES LA BOUILLADISSE</t>
  </si>
  <si>
    <t>93013.116</t>
  </si>
  <si>
    <t>GAB LA BOUILLADISSE</t>
  </si>
  <si>
    <t>LA BOUILLADISSE</t>
  </si>
  <si>
    <t>GYM CHATEAU GONTIER</t>
  </si>
  <si>
    <t>WISSOUS-GCW</t>
  </si>
  <si>
    <t>GYMNASTIQUE CLUB DU VALINCO</t>
  </si>
  <si>
    <t>94020.016</t>
  </si>
  <si>
    <t>GCV OLMETO</t>
  </si>
  <si>
    <t>OLMETO</t>
  </si>
  <si>
    <t>MENNECY-GCM</t>
  </si>
  <si>
    <t>GYMNASTIQUE LE TRAIT</t>
  </si>
  <si>
    <t>28076.115</t>
  </si>
  <si>
    <t>LE TRAIT</t>
  </si>
  <si>
    <t>GYMNASTIQUE SODOBRIENNE</t>
  </si>
  <si>
    <t>GS CHARTRES 35</t>
  </si>
  <si>
    <t>G.S GAP</t>
  </si>
  <si>
    <t>GYMNASTIQUE SPORTIVE ETOILE - MONTIVILLIERS</t>
  </si>
  <si>
    <t>28076.086</t>
  </si>
  <si>
    <t>G.S.E.MONTIVILLIERS</t>
  </si>
  <si>
    <t xml:space="preserve">MONTIVILLIERS </t>
  </si>
  <si>
    <t>GYMNASTIQUE SUD ESTUAIRE</t>
  </si>
  <si>
    <t>52044.115</t>
  </si>
  <si>
    <t>SAINT VIAUD</t>
  </si>
  <si>
    <t>GYMNATLANTICLUB</t>
  </si>
  <si>
    <t>52085.101</t>
  </si>
  <si>
    <t>GAC</t>
  </si>
  <si>
    <t>MOUTIERS LES MAUXFAITS</t>
  </si>
  <si>
    <t>HEGAL-EGIN ANGLET OLYMPIQUE</t>
  </si>
  <si>
    <t>HEGAL-EGIN ANGLET</t>
  </si>
  <si>
    <t>HENIN GYM</t>
  </si>
  <si>
    <t>32062.201</t>
  </si>
  <si>
    <t>HENIN-BEAUMONT</t>
  </si>
  <si>
    <t>IC BESANÇON GYM</t>
  </si>
  <si>
    <t>INDEPENDANTE STEPHANOISE</t>
  </si>
  <si>
    <t>84042.025</t>
  </si>
  <si>
    <t>SAINT ETIENNE</t>
  </si>
  <si>
    <t>SERRIS-IGVE</t>
  </si>
  <si>
    <t>J3 SPORTS AMILLY</t>
  </si>
  <si>
    <t>JARNAC SPORTS GYMNASTIQUE</t>
  </si>
  <si>
    <t>75016.004</t>
  </si>
  <si>
    <t>JARNAC GYM</t>
  </si>
  <si>
    <t>JARNAC</t>
  </si>
  <si>
    <t>JC CHEVANCEAUX</t>
  </si>
  <si>
    <t>JEUNE FRANCE GYM</t>
  </si>
  <si>
    <t>75079.039</t>
  </si>
  <si>
    <t>JF GYM ABSIE</t>
  </si>
  <si>
    <t>L'ABSIE</t>
  </si>
  <si>
    <t>JEUNESSE LAIQUE REPUBLICAINE VILLENEUVE/LOT</t>
  </si>
  <si>
    <t>75047.127</t>
  </si>
  <si>
    <t>JLR VILLENEUVE/LOT</t>
  </si>
  <si>
    <t>VILLENEUVE/LOT</t>
  </si>
  <si>
    <t>JS ANGOULEME</t>
  </si>
  <si>
    <t>JURASSIENNE LONS LE SAUNIER</t>
  </si>
  <si>
    <t>27039.020</t>
  </si>
  <si>
    <t>LONS LE SAUNIER</t>
  </si>
  <si>
    <t>KEWENN GYM</t>
  </si>
  <si>
    <t>OGS   GRANDE SYNTHE</t>
  </si>
  <si>
    <t>LA BRETONNE GYMNIC CLUB</t>
  </si>
  <si>
    <t>53022.001</t>
  </si>
  <si>
    <t>LA BRETONNE GYMNIC</t>
  </si>
  <si>
    <t>SAINT BRIEUC</t>
  </si>
  <si>
    <t>LA CHATILLONNAISE</t>
  </si>
  <si>
    <t>27021.010</t>
  </si>
  <si>
    <t>LC - CHATILLON SUR SEINE</t>
  </si>
  <si>
    <t>CHATILLON SUR SEINE</t>
  </si>
  <si>
    <t xml:space="preserve"> LA COGNACAISE</t>
  </si>
  <si>
    <t>LA FRANCAISE DE CUSSET</t>
  </si>
  <si>
    <t>84003.026</t>
  </si>
  <si>
    <t>CUSSET</t>
  </si>
  <si>
    <t>FRONTIERE REMIREMONT</t>
  </si>
  <si>
    <t>LA GAULOISE MOZAC</t>
  </si>
  <si>
    <t>84063.014</t>
  </si>
  <si>
    <t>MOZAC</t>
  </si>
  <si>
    <t>LA JEANNE D'ARC MAURIAC</t>
  </si>
  <si>
    <t>J.D'ARC PLOMBIERES</t>
  </si>
  <si>
    <t>LA JEUNESSE BETHUNOISE</t>
  </si>
  <si>
    <t>32062.192</t>
  </si>
  <si>
    <t>JEUN. BETHUNOISE</t>
  </si>
  <si>
    <t>BETHUNE</t>
  </si>
  <si>
    <t>LA LÉGÈRE MÉLINOISE</t>
  </si>
  <si>
    <t>LM ÉCHENOZ LA MÉLINE</t>
  </si>
  <si>
    <t>ÉCHENOZ LA MÉLINE</t>
  </si>
  <si>
    <t>LN - NEVERS</t>
  </si>
  <si>
    <t>LA PERSEVERANTE</t>
  </si>
  <si>
    <t>52072.038</t>
  </si>
  <si>
    <t>LA P. MAROMME</t>
  </si>
  <si>
    <t>LA POSTILLONNE OLYMPIQUE GYMNASTIQUE</t>
  </si>
  <si>
    <t>11091.108</t>
  </si>
  <si>
    <t>LONGJUMEAU-LPOL</t>
  </si>
  <si>
    <t>LONGJUMEAU</t>
  </si>
  <si>
    <t>LA RENAISSANCE</t>
  </si>
  <si>
    <t>44051.023</t>
  </si>
  <si>
    <t>CHALONS EN CHAMPAGNE</t>
  </si>
  <si>
    <t>LA V. LANGON</t>
  </si>
  <si>
    <t>LA VAUDOISE HERICOURT</t>
  </si>
  <si>
    <t>NOISY LE SEC-LVNLS</t>
  </si>
  <si>
    <t>LA VOGESIA MUTZIG</t>
  </si>
  <si>
    <t>44067.012</t>
  </si>
  <si>
    <t>MUTZIG</t>
  </si>
  <si>
    <t>LE RALLIEMENT DE MURET</t>
  </si>
  <si>
    <t>76031.109</t>
  </si>
  <si>
    <t>MURET</t>
  </si>
  <si>
    <t>REVEIL DE BOULOGNE</t>
  </si>
  <si>
    <t>SPUC PESSAC</t>
  </si>
  <si>
    <t>LSP BREST GYM</t>
  </si>
  <si>
    <t>LV</t>
  </si>
  <si>
    <t>ROMAINVILLE-LER</t>
  </si>
  <si>
    <t>CG SAINT SEVER</t>
  </si>
  <si>
    <t>LES ECUR.CRITOURIENS</t>
  </si>
  <si>
    <t>LE - SAINT-CLAUDE</t>
  </si>
  <si>
    <t>LFGT - LUXEUIL LES BAINS</t>
  </si>
  <si>
    <t>GO JURANGON</t>
  </si>
  <si>
    <t>JC LA TESTE</t>
  </si>
  <si>
    <t>LES MOUETTES DE ROYAN</t>
  </si>
  <si>
    <t>75017.083</t>
  </si>
  <si>
    <t>MOUETTES ROYAN</t>
  </si>
  <si>
    <t>PATRIOTES AGENAIS</t>
  </si>
  <si>
    <t>LES VAILLANTS DE TORFOU</t>
  </si>
  <si>
    <t>52049.071</t>
  </si>
  <si>
    <t>LES VAILLANTS.-Torfou</t>
  </si>
  <si>
    <t>TORFOU</t>
  </si>
  <si>
    <t>LICENCES INDIVIDUELLES</t>
  </si>
  <si>
    <t>LORRAINE LUNEVILLE</t>
  </si>
  <si>
    <t>LOUVIGYM</t>
  </si>
  <si>
    <t>UG NIORT</t>
  </si>
  <si>
    <t>LUNION GYM</t>
  </si>
  <si>
    <t>L'UNION ST BRUNO BORDEAUX</t>
  </si>
  <si>
    <t>75033.026</t>
  </si>
  <si>
    <t>USB BORDEAUX</t>
  </si>
  <si>
    <t>MONTAIGU VENDEE GYMNASTIQUE</t>
  </si>
  <si>
    <t>52085.105</t>
  </si>
  <si>
    <t>MVGYM</t>
  </si>
  <si>
    <t>MONTAIGU</t>
  </si>
  <si>
    <t>MONTIGNY LE BX-MLBG</t>
  </si>
  <si>
    <t>MORLAA'GYM</t>
  </si>
  <si>
    <t>75064.134</t>
  </si>
  <si>
    <t>MORLAAS</t>
  </si>
  <si>
    <t>MORLAIX ST POL GYM</t>
  </si>
  <si>
    <t>MULHOUSE GA</t>
  </si>
  <si>
    <t>NORMANDIE REGROUPEMENT GYMNIQUE</t>
  </si>
  <si>
    <t>28076.156</t>
  </si>
  <si>
    <t>NRGym Elbeuf</t>
  </si>
  <si>
    <t>ELBEUF</t>
  </si>
  <si>
    <t>OLYMPIQUE CLUB CESSONNAIS</t>
  </si>
  <si>
    <t>53035.161</t>
  </si>
  <si>
    <t xml:space="preserve">O.C.C. GYM </t>
  </si>
  <si>
    <t>CESSON SEVIGNE</t>
  </si>
  <si>
    <t>PATRIOTE COOP</t>
  </si>
  <si>
    <t>75087.001</t>
  </si>
  <si>
    <t>P.COOP LIMOGES</t>
  </si>
  <si>
    <t>LIMOGES</t>
  </si>
  <si>
    <t>PATRONAGE LAIQUE SAINT PIERRE DES CORPS</t>
  </si>
  <si>
    <t>24037.026</t>
  </si>
  <si>
    <t xml:space="preserve">PLSP ST PIERRE DES CORPS </t>
  </si>
  <si>
    <t>SAINT PIERRE DES CORPS</t>
  </si>
  <si>
    <t>PERTUIS GYMNASTIQUE</t>
  </si>
  <si>
    <t>93084.142</t>
  </si>
  <si>
    <t>PERTUIS</t>
  </si>
  <si>
    <t>RSB ST DIZIER</t>
  </si>
  <si>
    <t>RIVE DROITE GYMNASTIQUE</t>
  </si>
  <si>
    <t>75033.084</t>
  </si>
  <si>
    <t>RD GYM GUITRES</t>
  </si>
  <si>
    <t>GUÎTRES</t>
  </si>
  <si>
    <t>RYTHM' &amp; GYM' CHAMPIGNY LE SEC</t>
  </si>
  <si>
    <t>75086.084</t>
  </si>
  <si>
    <t>RYTHM GYM CHAMPIGNY</t>
  </si>
  <si>
    <t>CHAMPIGNY LE SEC</t>
  </si>
  <si>
    <t>SAINT SOUPPLETS GYMNASTIQUE</t>
  </si>
  <si>
    <t>11077.182</t>
  </si>
  <si>
    <t>ST SOUPPLETS-SSGYM</t>
  </si>
  <si>
    <t>SAINT SOUPPLETS</t>
  </si>
  <si>
    <t>S.D.G.R.</t>
  </si>
  <si>
    <t>SALLE VINCENT FERRARI DE SETE</t>
  </si>
  <si>
    <t>76034.022</t>
  </si>
  <si>
    <t>SETE</t>
  </si>
  <si>
    <t>SGRCV</t>
  </si>
  <si>
    <t>SLAG</t>
  </si>
  <si>
    <t>SOC GYM SARLAT</t>
  </si>
  <si>
    <t>75024.153</t>
  </si>
  <si>
    <t>SOC SARLAT</t>
  </si>
  <si>
    <t>SARLAT</t>
  </si>
  <si>
    <t>STE DE GYMN.YUTZ</t>
  </si>
  <si>
    <t>S.G. ERSTEIN</t>
  </si>
  <si>
    <t>SOCIETE DE GYMNASTIQUE ILLZACH</t>
  </si>
  <si>
    <t>44068.036</t>
  </si>
  <si>
    <t>S.G. ILLZACH</t>
  </si>
  <si>
    <t>ILLZACH</t>
  </si>
  <si>
    <t>SOCIETE DE GYMNASTIQUE LE CHESNAY</t>
  </si>
  <si>
    <t>11078.004</t>
  </si>
  <si>
    <t>LE CHESNAY-SGLC</t>
  </si>
  <si>
    <t>LE CHESNAY</t>
  </si>
  <si>
    <t>S.G. MASEVAUX</t>
  </si>
  <si>
    <t>S.G. MUTTERSHOLTZ</t>
  </si>
  <si>
    <t>S.G. SAUSHEIM</t>
  </si>
  <si>
    <t>ST JOSEPH HOENHEIM</t>
  </si>
  <si>
    <t>STG CHATEAUDUN</t>
  </si>
  <si>
    <t>SOCIETE MIOS</t>
  </si>
  <si>
    <t>S.M. ARMENTIERES</t>
  </si>
  <si>
    <t>SPORT ATHLETIQUE MERIGNACAIS</t>
  </si>
  <si>
    <t>75033.015</t>
  </si>
  <si>
    <t>S.A MERIGNAC</t>
  </si>
  <si>
    <t>MERIGNAC</t>
  </si>
  <si>
    <t>SCP GYM</t>
  </si>
  <si>
    <t>S.R. OBERNAI</t>
  </si>
  <si>
    <t xml:space="preserve">ST CAPRAIS GYM </t>
  </si>
  <si>
    <t>STADE CASTRAIS</t>
  </si>
  <si>
    <t>76081.022</t>
  </si>
  <si>
    <t>CASTRES</t>
  </si>
  <si>
    <t>SP GYM POITIERS</t>
  </si>
  <si>
    <t>TALENCE GYMNASTIQUE</t>
  </si>
  <si>
    <t>TALENCE GYM</t>
  </si>
  <si>
    <t>TRAIT D'UNION DE VERRIERES LE BUISSON</t>
  </si>
  <si>
    <t>11091.117</t>
  </si>
  <si>
    <t>VERRIERES LE BUISSON-TUVB</t>
  </si>
  <si>
    <t>VERRIERES LE BUISSON</t>
  </si>
  <si>
    <t xml:space="preserve">Trampo Gym Accro La Naborienne </t>
  </si>
  <si>
    <t>44057.174</t>
  </si>
  <si>
    <t xml:space="preserve">T.G.A. La Naborienne </t>
  </si>
  <si>
    <t>SAINT-AVOLD</t>
  </si>
  <si>
    <t>TRELAZE GYM CLUB</t>
  </si>
  <si>
    <t>52049.081</t>
  </si>
  <si>
    <t>TRELAZE</t>
  </si>
  <si>
    <t>MASSY-TSM</t>
  </si>
  <si>
    <t>UA2M</t>
  </si>
  <si>
    <t>UCS - COSNE COURS SUR LOIRE</t>
  </si>
  <si>
    <t>UNION GYMNIQUE ATHLETIQUE PEAGEOISE</t>
  </si>
  <si>
    <t>84026.033</t>
  </si>
  <si>
    <t>BOURG DE PEAGE</t>
  </si>
  <si>
    <t>UNION GYMNIQUE DE LONGWY</t>
  </si>
  <si>
    <t>44054.068</t>
  </si>
  <si>
    <t>U.G. LONGWY</t>
  </si>
  <si>
    <t>LONGWY</t>
  </si>
  <si>
    <t>UG PAU</t>
  </si>
  <si>
    <t>UG SAUJON</t>
  </si>
  <si>
    <t>UNION HALLUINOISE</t>
  </si>
  <si>
    <t>UNION SPORTIVE  MONT BLANC PASSY</t>
  </si>
  <si>
    <t>84074.022</t>
  </si>
  <si>
    <t xml:space="preserve">USMB PASSY </t>
  </si>
  <si>
    <t>PASSY</t>
  </si>
  <si>
    <t>Union Sportive Ancenienne Gymnastique</t>
  </si>
  <si>
    <t>52044.117</t>
  </si>
  <si>
    <t>USA GYM</t>
  </si>
  <si>
    <t>ANCENIS</t>
  </si>
  <si>
    <t>US ARGENTON GYMNASTIQUE</t>
  </si>
  <si>
    <t>U.S.AVENIR AMNEVILLE</t>
  </si>
  <si>
    <t>UNION SPORTIVE BOURGUESANNE</t>
  </si>
  <si>
    <t>84007.002</t>
  </si>
  <si>
    <t>BOURG ST ANDEOL</t>
  </si>
  <si>
    <t>U.S. CHAMALIERES</t>
  </si>
  <si>
    <t>USF GYM.DANS.FORBACH</t>
  </si>
  <si>
    <t>U.S.JARNY GYM</t>
  </si>
  <si>
    <t>UNION SPORTIVE LAVAL</t>
  </si>
  <si>
    <t>U.S. LIFFRE</t>
  </si>
  <si>
    <t>U.S.P.G.S.A.</t>
  </si>
  <si>
    <t>URKIROLAK GYM</t>
  </si>
  <si>
    <t>75064.115</t>
  </si>
  <si>
    <t>UG ST JEAN DE LUZ</t>
  </si>
  <si>
    <t>US VENDOME GYMNASTIQUE - LES KANGOUROUS</t>
  </si>
  <si>
    <t>24041.041</t>
  </si>
  <si>
    <t>USV - LES KANGOUROUS</t>
  </si>
  <si>
    <t>VENDÔME</t>
  </si>
  <si>
    <t>MELUN-LM</t>
  </si>
  <si>
    <t xml:space="preserve">USM Montargis Fémina-Pasteur </t>
  </si>
  <si>
    <t>USMM GYM</t>
  </si>
  <si>
    <t>VANNETAISE A.C.</t>
  </si>
  <si>
    <t>VERN GYM PARKOUR</t>
  </si>
  <si>
    <t>53035.180</t>
  </si>
  <si>
    <t>VGP</t>
  </si>
  <si>
    <t>VIGILANTS DE L'OUEST</t>
  </si>
  <si>
    <t>53035.021</t>
  </si>
  <si>
    <t>VILLEMOMBLE-VSG</t>
  </si>
  <si>
    <t>Roulade avant</t>
  </si>
  <si>
    <t>Roue</t>
  </si>
  <si>
    <t>Roue Roue Pied Pied</t>
  </si>
  <si>
    <t>Saut de mains</t>
  </si>
  <si>
    <t>Saut de mains 1 pied</t>
  </si>
  <si>
    <t>Roue pied pied</t>
  </si>
  <si>
    <t>Roue Roue pied pied</t>
  </si>
  <si>
    <t>Rondade</t>
  </si>
  <si>
    <t>Rondade flip</t>
  </si>
  <si>
    <t xml:space="preserve">Salto av décalé carpé Rondade  </t>
  </si>
  <si>
    <t xml:space="preserve">Salto av décalé carpé Rondade  flip </t>
  </si>
  <si>
    <t>Flip av saut de mains</t>
  </si>
  <si>
    <t xml:space="preserve">Salto av décalé carpé saut de mains </t>
  </si>
  <si>
    <t xml:space="preserve">Rondade flip salto groupé 180° </t>
  </si>
  <si>
    <t xml:space="preserve">Rondade salto groupé 180° </t>
  </si>
  <si>
    <t>Salto av décalé carpé Rondade  flip salto groupé</t>
  </si>
  <si>
    <t xml:space="preserve">Flip av saut de mains salto groupé </t>
  </si>
  <si>
    <t xml:space="preserve">Rondade flip salto carpé 180° </t>
  </si>
  <si>
    <t xml:space="preserve">Rondade salto carpé 180° </t>
  </si>
  <si>
    <t xml:space="preserve">Salto av décalé carpé Rondade Salto carpé </t>
  </si>
  <si>
    <t xml:space="preserve">Salto av décalé groupé Rondade  flip salto groupé 180° </t>
  </si>
  <si>
    <t>Salto av décalé groupé Rondade  Salto groupé 180°</t>
  </si>
  <si>
    <t xml:space="preserve">Salto av groupé salto carpé </t>
  </si>
  <si>
    <t xml:space="preserve">Salto av carpé salto av groupé </t>
  </si>
  <si>
    <t xml:space="preserve">Rondade flip salto groupé 360° </t>
  </si>
  <si>
    <t xml:space="preserve">Rondade flip salto tendu 180° </t>
  </si>
  <si>
    <t xml:space="preserve">Rondade salto groupé 360° </t>
  </si>
  <si>
    <t xml:space="preserve">Rondade salto tendu 180° </t>
  </si>
  <si>
    <t xml:space="preserve">Salto av décalé carpé Rondade  flip salto groupé 180° </t>
  </si>
  <si>
    <t>Salto av décalé carpé Rondade  Salto groupé 180°</t>
  </si>
  <si>
    <t xml:space="preserve">Salto av décalé groupé Rondade  flip salto carpé 180° </t>
  </si>
  <si>
    <t>Salto av décalé groupé Rondade  Salto carpé 180°</t>
  </si>
  <si>
    <t>Saut de mains salto av groupé 180°</t>
  </si>
  <si>
    <t xml:space="preserve">Saut de mains salto av groupé salto av goupé </t>
  </si>
  <si>
    <t xml:space="preserve">Saut de mains 1 pied Saut de mains salto groupé 180° </t>
  </si>
  <si>
    <t xml:space="preserve">Saut de mains flip av salto groupé </t>
  </si>
  <si>
    <t xml:space="preserve">Flip av salto av groupé </t>
  </si>
  <si>
    <t xml:space="preserve">Salto av groupé salto tendu </t>
  </si>
  <si>
    <t>Salto av décalé carpé saut de mains salto groupé</t>
  </si>
  <si>
    <t xml:space="preserve">Salto av tendu salto av groupé </t>
  </si>
  <si>
    <t>Salto av groupé salto av groupé 180°</t>
  </si>
  <si>
    <t>Salto av décalé carpé Rondade  flip salto carpé 180°</t>
  </si>
  <si>
    <t>Salto av décalé carpé Rondade  Salto carpé 180°</t>
  </si>
  <si>
    <t xml:space="preserve">Salto av décalé carpé Rondade flip salto groupé 360° </t>
  </si>
  <si>
    <t>Salto av décalé carpé Rondade Salto carpé 180°</t>
  </si>
  <si>
    <t xml:space="preserve">Salto av décalé groupé Rondade  flip salto tendu 180° </t>
  </si>
  <si>
    <t>Salto av décalé groupé Rondade  Salto tendu 180°</t>
  </si>
  <si>
    <t>Saut de mains salto av carpé 180°</t>
  </si>
  <si>
    <t>Saut de mains 1 pied Saut de mains salto carpé 180°</t>
  </si>
  <si>
    <t xml:space="preserve">Saut de mains flip av salto carpé </t>
  </si>
  <si>
    <t xml:space="preserve">Flip av salto av carpé </t>
  </si>
  <si>
    <t xml:space="preserve">Salto av décalé groupé saut de mains salto tendu </t>
  </si>
  <si>
    <t xml:space="preserve">Salto av décalé carpé saut de mains salto carpé </t>
  </si>
  <si>
    <t xml:space="preserve">Salto av tendu salto av carpé </t>
  </si>
  <si>
    <t>Rondade flip salto tendu 360°</t>
  </si>
  <si>
    <t>Rondade salto tendu 360°</t>
  </si>
  <si>
    <t>Salto av décalé carpé Rondade  flip salto Tendu 180°</t>
  </si>
  <si>
    <t xml:space="preserve">Salto av décalé carpé Rondade  flip salto Tendu 360° </t>
  </si>
  <si>
    <t>Salto av décalé carpé Rondade  Salto tendu 180°</t>
  </si>
  <si>
    <t xml:space="preserve">Salto av décalé carpé Rondade  Salto tendu 360° </t>
  </si>
  <si>
    <t xml:space="preserve">Salto av décalé carpé Rondade salto groupé 360° </t>
  </si>
  <si>
    <t>Salto av décalé groupé Rondade  flip salto tendu 360°</t>
  </si>
  <si>
    <t>Salto av décalé groupé Rondade  Salto tendu 360°</t>
  </si>
  <si>
    <t xml:space="preserve">Salto av décalé groupé Rondade flip salto groupé 360° </t>
  </si>
  <si>
    <t xml:space="preserve">Salto av décalé groupé Rondade salto groupé 360° </t>
  </si>
  <si>
    <t xml:space="preserve">Saut de mains salto av tendu 180° </t>
  </si>
  <si>
    <t xml:space="preserve">Saut de mains salto av tendu 360° </t>
  </si>
  <si>
    <t>Salto av groupé salto av tendu 180°</t>
  </si>
  <si>
    <t>Salto av tendu salto av groupé 180°</t>
  </si>
  <si>
    <t>Saut de mains 1 pied Saut de mains salto tendu 180°</t>
  </si>
  <si>
    <t>Saut de mains flip av salto groupé 180°</t>
  </si>
  <si>
    <t xml:space="preserve">Saut de mains flip av salto carpé 180° </t>
  </si>
  <si>
    <t>Saut de mains flip av salto groupé 360°</t>
  </si>
  <si>
    <t xml:space="preserve">Saut de mains flip av salto carpé 360° </t>
  </si>
  <si>
    <t xml:space="preserve">Saut de mains flip av salto tendu </t>
  </si>
  <si>
    <t xml:space="preserve">Saut de mains flip av salto tendu 180° </t>
  </si>
  <si>
    <t xml:space="preserve">Saut de mains flip av salto tendu 360° </t>
  </si>
  <si>
    <t xml:space="preserve">Saut de mains flip av salto groupé salto av groupé </t>
  </si>
  <si>
    <t xml:space="preserve">Saut de mains flip av salto carpé salto av groupé </t>
  </si>
  <si>
    <t xml:space="preserve">Saut de mains flip av salto tendu salto av groupé </t>
  </si>
  <si>
    <t xml:space="preserve">Flip av salto av groupé 180° </t>
  </si>
  <si>
    <t xml:space="preserve">Flip av salto av carpé 180° </t>
  </si>
  <si>
    <t xml:space="preserve">Flip av salto av groupé 360° </t>
  </si>
  <si>
    <t xml:space="preserve">Flip av salto av carpé 360° </t>
  </si>
  <si>
    <t xml:space="preserve">Flip av salto av tendu </t>
  </si>
  <si>
    <t xml:space="preserve">Flip av salto av tendu 180° </t>
  </si>
  <si>
    <t xml:space="preserve">Flip av salto av tendu 360° </t>
  </si>
  <si>
    <t>Salto av décalé carpé saut de mains salto groupé 180°</t>
  </si>
  <si>
    <t xml:space="preserve">Salto av décalé carpé saut de mains salto carpé 180° </t>
  </si>
  <si>
    <t xml:space="preserve">Salto av décalé carpé saut de mains salto tendu </t>
  </si>
  <si>
    <t xml:space="preserve">Salto av groupe salto av tendu 360° </t>
  </si>
  <si>
    <t>Séries autorisées au Mini Trampoline et Table de Saut
TeamGym</t>
  </si>
  <si>
    <t>Eléments</t>
  </si>
  <si>
    <t xml:space="preserve">Saut carpé ecart </t>
  </si>
  <si>
    <t xml:space="preserve">Saut carpé ecart 1/2 tour </t>
  </si>
  <si>
    <t xml:space="preserve">Salto av groupé </t>
  </si>
  <si>
    <t xml:space="preserve">Salto av carpé </t>
  </si>
  <si>
    <t xml:space="preserve">Salto av groupé 1/2 vrille </t>
  </si>
  <si>
    <t xml:space="preserve">Salto av tendu </t>
  </si>
  <si>
    <t xml:space="preserve">Salto av carpé 1/2 vrille </t>
  </si>
  <si>
    <t>Salto av tendu 1/2 vrille</t>
  </si>
  <si>
    <t>Passage Nul</t>
  </si>
  <si>
    <t xml:space="preserve">Rondade </t>
  </si>
  <si>
    <t xml:space="preserve">Rondade 1/2 tour - Pétrick (180°/180°) </t>
  </si>
  <si>
    <t xml:space="preserve">Lune </t>
  </si>
  <si>
    <t>Saut Nul</t>
  </si>
  <si>
    <t xml:space="preserve">Valeur </t>
  </si>
  <si>
    <t>Saut droit</t>
  </si>
  <si>
    <t>Saut droit 1/2 tour</t>
  </si>
  <si>
    <t>Saut droit 1 tour</t>
  </si>
  <si>
    <t>Saut groupé</t>
  </si>
  <si>
    <t>Saut carpé serré</t>
  </si>
  <si>
    <t>Saut carpé écart</t>
  </si>
  <si>
    <t>Saut carpé écart 1/2 tour</t>
  </si>
  <si>
    <t>Salto av groupé</t>
  </si>
  <si>
    <t>Rondade salto groupé</t>
  </si>
  <si>
    <t xml:space="preserve">Séries autorisées au Tumbling en avant </t>
  </si>
  <si>
    <t>Salto av carpé</t>
  </si>
  <si>
    <t>Salto av tendu</t>
  </si>
  <si>
    <t xml:space="preserve">Lune 1/2 tour </t>
  </si>
  <si>
    <t xml:space="preserve">Lune 1 vrille </t>
  </si>
  <si>
    <t>Fédérale</t>
  </si>
  <si>
    <t>Performance</t>
  </si>
  <si>
    <t>FEDSAUT</t>
  </si>
  <si>
    <t>FEDPIVOTS</t>
  </si>
  <si>
    <t>FEDMAINTIEN</t>
  </si>
  <si>
    <t>FEDTOUT</t>
  </si>
  <si>
    <t>FEDGE</t>
  </si>
  <si>
    <t>PERFCOMBI</t>
  </si>
  <si>
    <t>PERFSAUT</t>
  </si>
  <si>
    <t>PERFPIVOTS</t>
  </si>
  <si>
    <t>PERFMAINTIENT</t>
  </si>
  <si>
    <t>PERFMIXTE</t>
  </si>
  <si>
    <t>PERFGE</t>
  </si>
  <si>
    <t>PERFACRO</t>
  </si>
  <si>
    <t>J201</t>
  </si>
  <si>
    <t>DB201</t>
  </si>
  <si>
    <t>SB204</t>
  </si>
  <si>
    <t>G401</t>
  </si>
  <si>
    <t>A205</t>
  </si>
  <si>
    <t>J202</t>
  </si>
  <si>
    <t>DB202</t>
  </si>
  <si>
    <t>SB206</t>
  </si>
  <si>
    <t>SB402</t>
  </si>
  <si>
    <t>G802</t>
  </si>
  <si>
    <t>A209</t>
  </si>
  <si>
    <t>J203</t>
  </si>
  <si>
    <t>DB401</t>
  </si>
  <si>
    <t>DB206</t>
  </si>
  <si>
    <t>SB404</t>
  </si>
  <si>
    <t>G1001</t>
  </si>
  <si>
    <t>A214A</t>
  </si>
  <si>
    <t>J206</t>
  </si>
  <si>
    <t>DB402</t>
  </si>
  <si>
    <t>SB406</t>
  </si>
  <si>
    <t>G1002</t>
  </si>
  <si>
    <t>A214B</t>
  </si>
  <si>
    <t>J207</t>
  </si>
  <si>
    <t>DB403</t>
  </si>
  <si>
    <t>SB601</t>
  </si>
  <si>
    <t>A406</t>
  </si>
  <si>
    <t>J210</t>
  </si>
  <si>
    <t>DB409</t>
  </si>
  <si>
    <t>HB201</t>
  </si>
  <si>
    <t>SB603</t>
  </si>
  <si>
    <t>A409A</t>
  </si>
  <si>
    <t>J216</t>
  </si>
  <si>
    <t>HB202</t>
  </si>
  <si>
    <t>SB604</t>
  </si>
  <si>
    <t>A409B</t>
  </si>
  <si>
    <t>J217</t>
  </si>
  <si>
    <t>HB204</t>
  </si>
  <si>
    <t>DB601</t>
  </si>
  <si>
    <t>SB605</t>
  </si>
  <si>
    <t>A410</t>
  </si>
  <si>
    <t>J222</t>
  </si>
  <si>
    <t>HB206</t>
  </si>
  <si>
    <t>DB602</t>
  </si>
  <si>
    <t>SB801</t>
  </si>
  <si>
    <t>A411</t>
  </si>
  <si>
    <t>J227</t>
  </si>
  <si>
    <t>HB207</t>
  </si>
  <si>
    <t>DB604</t>
  </si>
  <si>
    <t>SB802</t>
  </si>
  <si>
    <t>A601</t>
  </si>
  <si>
    <t>J401</t>
  </si>
  <si>
    <t>HB208</t>
  </si>
  <si>
    <t>DB609</t>
  </si>
  <si>
    <t>SB803</t>
  </si>
  <si>
    <t>A603</t>
  </si>
  <si>
    <t>J406</t>
  </si>
  <si>
    <t>HB402</t>
  </si>
  <si>
    <t>DB610</t>
  </si>
  <si>
    <t>SB804</t>
  </si>
  <si>
    <t>A604A</t>
  </si>
  <si>
    <t>J407</t>
  </si>
  <si>
    <t>HB403</t>
  </si>
  <si>
    <t>DB612</t>
  </si>
  <si>
    <t>SB805</t>
  </si>
  <si>
    <t>A604B</t>
  </si>
  <si>
    <t>J408</t>
  </si>
  <si>
    <t>HB404</t>
  </si>
  <si>
    <t>DB801</t>
  </si>
  <si>
    <t>SB806</t>
  </si>
  <si>
    <t>A605</t>
  </si>
  <si>
    <t>J409</t>
  </si>
  <si>
    <t>HB405</t>
  </si>
  <si>
    <t>DB802</t>
  </si>
  <si>
    <t>SB807</t>
  </si>
  <si>
    <t>A607A</t>
  </si>
  <si>
    <t>J410</t>
  </si>
  <si>
    <t>DB803</t>
  </si>
  <si>
    <t>SB1001</t>
  </si>
  <si>
    <t>A607B</t>
  </si>
  <si>
    <t>J411</t>
  </si>
  <si>
    <t>DB805</t>
  </si>
  <si>
    <t>SB1002</t>
  </si>
  <si>
    <t>A608</t>
  </si>
  <si>
    <t>J415</t>
  </si>
  <si>
    <t>DB811</t>
  </si>
  <si>
    <t>SB1004</t>
  </si>
  <si>
    <t>A609</t>
  </si>
  <si>
    <t>J416</t>
  </si>
  <si>
    <t>DB812</t>
  </si>
  <si>
    <t>SB1006</t>
  </si>
  <si>
    <t>A611</t>
  </si>
  <si>
    <t>J418</t>
  </si>
  <si>
    <t>DB1003</t>
  </si>
  <si>
    <t>SB1007</t>
  </si>
  <si>
    <t>A615</t>
  </si>
  <si>
    <t>J420</t>
  </si>
  <si>
    <t>DB1004</t>
  </si>
  <si>
    <t>A801</t>
  </si>
  <si>
    <t>J422</t>
  </si>
  <si>
    <t>DB1006</t>
  </si>
  <si>
    <t>A802</t>
  </si>
  <si>
    <t>J427</t>
  </si>
  <si>
    <t>DB1007</t>
  </si>
  <si>
    <t>A803</t>
  </si>
  <si>
    <t>J601</t>
  </si>
  <si>
    <t>DB1008</t>
  </si>
  <si>
    <t>A808</t>
  </si>
  <si>
    <t>J603</t>
  </si>
  <si>
    <t>DB1010</t>
  </si>
  <si>
    <t>A809</t>
  </si>
  <si>
    <t>J611</t>
  </si>
  <si>
    <t>DB1011</t>
  </si>
  <si>
    <t>A810</t>
  </si>
  <si>
    <t>J612</t>
  </si>
  <si>
    <t>DB1012</t>
  </si>
  <si>
    <t>A1001</t>
  </si>
  <si>
    <t>J613</t>
  </si>
  <si>
    <t>DB1013</t>
  </si>
  <si>
    <t>A1004</t>
  </si>
  <si>
    <t>J614</t>
  </si>
  <si>
    <t>A1005</t>
  </si>
  <si>
    <t>J615</t>
  </si>
  <si>
    <t>A1006</t>
  </si>
  <si>
    <t>J616</t>
  </si>
  <si>
    <t>HB601</t>
  </si>
  <si>
    <t>A1007</t>
  </si>
  <si>
    <t>J617</t>
  </si>
  <si>
    <t>HB603</t>
  </si>
  <si>
    <t>A1008</t>
  </si>
  <si>
    <t>J620</t>
  </si>
  <si>
    <t>HB604</t>
  </si>
  <si>
    <t>A1010</t>
  </si>
  <si>
    <t>J621</t>
  </si>
  <si>
    <t>HB606</t>
  </si>
  <si>
    <t>A1013</t>
  </si>
  <si>
    <t>J623</t>
  </si>
  <si>
    <t>HB802</t>
  </si>
  <si>
    <t>A1014</t>
  </si>
  <si>
    <t>J624</t>
  </si>
  <si>
    <t>HB804</t>
  </si>
  <si>
    <t>A1015</t>
  </si>
  <si>
    <t>J625</t>
  </si>
  <si>
    <t>HB805</t>
  </si>
  <si>
    <t>J626</t>
  </si>
  <si>
    <t>HB806</t>
  </si>
  <si>
    <t>J801</t>
  </si>
  <si>
    <t>HB1001</t>
  </si>
  <si>
    <t>J802</t>
  </si>
  <si>
    <t>HB1003</t>
  </si>
  <si>
    <t>J803</t>
  </si>
  <si>
    <t>HB1005</t>
  </si>
  <si>
    <t>J804</t>
  </si>
  <si>
    <t>HB1006</t>
  </si>
  <si>
    <t>J807</t>
  </si>
  <si>
    <t>J809</t>
  </si>
  <si>
    <t>J811</t>
  </si>
  <si>
    <t>J812A</t>
  </si>
  <si>
    <t>J812B</t>
  </si>
  <si>
    <t>J813A</t>
  </si>
  <si>
    <t>J813B</t>
  </si>
  <si>
    <t>J814</t>
  </si>
  <si>
    <t>J816</t>
  </si>
  <si>
    <t>J818</t>
  </si>
  <si>
    <t>J820</t>
  </si>
  <si>
    <t>J821</t>
  </si>
  <si>
    <t>J822</t>
  </si>
  <si>
    <t>J823</t>
  </si>
  <si>
    <t>J824</t>
  </si>
  <si>
    <t>J825</t>
  </si>
  <si>
    <t>J826</t>
  </si>
  <si>
    <t>J828</t>
  </si>
  <si>
    <t>J1002</t>
  </si>
  <si>
    <t>J1003</t>
  </si>
  <si>
    <t>J1004</t>
  </si>
  <si>
    <t>J1005</t>
  </si>
  <si>
    <t>J1006</t>
  </si>
  <si>
    <t>J1008</t>
  </si>
  <si>
    <t>J1009A</t>
  </si>
  <si>
    <t>J1009B</t>
  </si>
  <si>
    <t>J1010</t>
  </si>
  <si>
    <t>J1016</t>
  </si>
  <si>
    <t>J1018</t>
  </si>
  <si>
    <t>J1019A</t>
  </si>
  <si>
    <t>J1019B</t>
  </si>
  <si>
    <t>J1022</t>
  </si>
  <si>
    <t>J1023</t>
  </si>
  <si>
    <t>J1024</t>
  </si>
  <si>
    <t>J1027</t>
  </si>
  <si>
    <t>J1028</t>
  </si>
  <si>
    <t>J1029</t>
  </si>
  <si>
    <t>A409</t>
  </si>
  <si>
    <t>PERFFLEXI</t>
  </si>
  <si>
    <t>SB203</t>
  </si>
  <si>
    <t>F401</t>
  </si>
  <si>
    <t>G602</t>
  </si>
  <si>
    <t>A208A</t>
  </si>
  <si>
    <t>F402</t>
  </si>
  <si>
    <t>G801</t>
  </si>
  <si>
    <t>A208B</t>
  </si>
  <si>
    <t>F602</t>
  </si>
  <si>
    <t>J204</t>
  </si>
  <si>
    <t>SB403</t>
  </si>
  <si>
    <t>A403</t>
  </si>
  <si>
    <t>F801</t>
  </si>
  <si>
    <t>J205</t>
  </si>
  <si>
    <t>A405A</t>
  </si>
  <si>
    <t>F802</t>
  </si>
  <si>
    <t>J208</t>
  </si>
  <si>
    <t>A405B</t>
  </si>
  <si>
    <t>F804</t>
  </si>
  <si>
    <t>HB203</t>
  </si>
  <si>
    <t>J214</t>
  </si>
  <si>
    <t>F1003</t>
  </si>
  <si>
    <t>J211</t>
  </si>
  <si>
    <t>HB205</t>
  </si>
  <si>
    <t>J215</t>
  </si>
  <si>
    <t>F1004</t>
  </si>
  <si>
    <t>A602A</t>
  </si>
  <si>
    <t>J220</t>
  </si>
  <si>
    <t>A602B</t>
  </si>
  <si>
    <t>J404</t>
  </si>
  <si>
    <t>J405</t>
  </si>
  <si>
    <t>A606</t>
  </si>
  <si>
    <t>A805</t>
  </si>
  <si>
    <t>A1002</t>
  </si>
  <si>
    <t>J413</t>
  </si>
  <si>
    <t>J412</t>
  </si>
  <si>
    <t>J414</t>
  </si>
  <si>
    <t>J417</t>
  </si>
  <si>
    <t>J609</t>
  </si>
  <si>
    <t>J610</t>
  </si>
  <si>
    <t>J618</t>
  </si>
  <si>
    <t>J619</t>
  </si>
  <si>
    <t>J805</t>
  </si>
  <si>
    <t>J810A</t>
  </si>
  <si>
    <t>J810B</t>
  </si>
  <si>
    <t>J811A</t>
  </si>
  <si>
    <t>J811B</t>
  </si>
  <si>
    <t>J817</t>
  </si>
  <si>
    <t>J819</t>
  </si>
  <si>
    <t>J1007A</t>
  </si>
  <si>
    <t>J1007B</t>
  </si>
  <si>
    <t>J1014</t>
  </si>
  <si>
    <t>J1017</t>
  </si>
  <si>
    <t>J1019</t>
  </si>
  <si>
    <t>J1020</t>
  </si>
  <si>
    <t>J1021</t>
  </si>
  <si>
    <t xml:space="preserve">Salto av groupé 1 vrille </t>
  </si>
  <si>
    <t xml:space="preserve">Salto av groupé 1 vrille 1/2 </t>
  </si>
  <si>
    <t xml:space="preserve">Salto av tendu 1 vrille </t>
  </si>
  <si>
    <t xml:space="preserve">Salto av tendu 1 vrille 1/2 </t>
  </si>
  <si>
    <t>Région</t>
  </si>
  <si>
    <t>Département</t>
  </si>
  <si>
    <t>UNION KOENIGSHOFFEN</t>
  </si>
  <si>
    <t>01067.077</t>
  </si>
  <si>
    <t>ALSACE</t>
  </si>
  <si>
    <t>BAS RHIN</t>
  </si>
  <si>
    <t>KOENIGSHOFFEN</t>
  </si>
  <si>
    <t>01068.039</t>
  </si>
  <si>
    <t>HAUT RHIN</t>
  </si>
  <si>
    <t>01068.054</t>
  </si>
  <si>
    <t>EAST FRANCE TEAMGYM</t>
  </si>
  <si>
    <t>01068.154</t>
  </si>
  <si>
    <t>RIBEAUVILLE</t>
  </si>
  <si>
    <t>L'UNION SPORTIVE TALENCAISE</t>
  </si>
  <si>
    <t>02033.004</t>
  </si>
  <si>
    <t>L'US TALENCE</t>
  </si>
  <si>
    <t>AQUITAINE</t>
  </si>
  <si>
    <t>GIRONDE</t>
  </si>
  <si>
    <t>02033.005</t>
  </si>
  <si>
    <t>02033.006</t>
  </si>
  <si>
    <t>02033.009</t>
  </si>
  <si>
    <t>02033.010</t>
  </si>
  <si>
    <t>02033.012</t>
  </si>
  <si>
    <t>02033.018</t>
  </si>
  <si>
    <t>A.S LE HAILLAN GYM</t>
  </si>
  <si>
    <t>02033.069</t>
  </si>
  <si>
    <t>AS ILLACAISE</t>
  </si>
  <si>
    <t>02033.074</t>
  </si>
  <si>
    <t>CD GYM 33</t>
  </si>
  <si>
    <t>ASSOCIATION SPORTIVE LOS SAUTAPRATS DE COARRAZE NAY</t>
  </si>
  <si>
    <t>02064.123</t>
  </si>
  <si>
    <t>AS LOS SAUTAPRATS COARRAZE NAY</t>
  </si>
  <si>
    <t>PYRENEES ATLANTIQUES</t>
  </si>
  <si>
    <t>NAY</t>
  </si>
  <si>
    <t>03003.024</t>
  </si>
  <si>
    <t>AUVERGNE</t>
  </si>
  <si>
    <t>ALLIER</t>
  </si>
  <si>
    <t>LA FRANCAISE</t>
  </si>
  <si>
    <t>03003.026</t>
  </si>
  <si>
    <t>03003.031</t>
  </si>
  <si>
    <t>03003.032</t>
  </si>
  <si>
    <t>03003.053</t>
  </si>
  <si>
    <t>ST GERMAIN DES FOSSÉS</t>
  </si>
  <si>
    <t>03003.059</t>
  </si>
  <si>
    <t>03003.077</t>
  </si>
  <si>
    <t>E.G. GANNATOISE</t>
  </si>
  <si>
    <t>LA JEANNE D ARC</t>
  </si>
  <si>
    <t>03015.033</t>
  </si>
  <si>
    <t>LA JEANNE D'ARC</t>
  </si>
  <si>
    <t>CANTAL</t>
  </si>
  <si>
    <t>03063.002</t>
  </si>
  <si>
    <t>PUY DE DOME</t>
  </si>
  <si>
    <t>03063.009</t>
  </si>
  <si>
    <t>CHAMALIÈRES</t>
  </si>
  <si>
    <t>03063.014</t>
  </si>
  <si>
    <t>UNION SPORTIVE VIC LE COMTE GYMNASTIQUE</t>
  </si>
  <si>
    <t>03063.022</t>
  </si>
  <si>
    <t>U.S. VIC LE COMTE</t>
  </si>
  <si>
    <t>VIC LE COMTE</t>
  </si>
  <si>
    <t>04058.005</t>
  </si>
  <si>
    <t>BOURGOGNE</t>
  </si>
  <si>
    <t>NIEVRE</t>
  </si>
  <si>
    <t>04058.006</t>
  </si>
  <si>
    <t>E. S. L. GYMNASTIQUE</t>
  </si>
  <si>
    <t>04071.021</t>
  </si>
  <si>
    <t>SAONE ET LOIRE</t>
  </si>
  <si>
    <t>05029.086</t>
  </si>
  <si>
    <t>BRETAGNE</t>
  </si>
  <si>
    <t>FINISTERE</t>
  </si>
  <si>
    <t>05035.009</t>
  </si>
  <si>
    <t>ILLE ET VILAINE</t>
  </si>
  <si>
    <t>05056.160</t>
  </si>
  <si>
    <t>MORBIHAN</t>
  </si>
  <si>
    <t>06051.020</t>
  </si>
  <si>
    <t>CHAMPAGNE-ARDENNE</t>
  </si>
  <si>
    <t>MARNE</t>
  </si>
  <si>
    <t>06052.025</t>
  </si>
  <si>
    <t>HAUTE MARNE</t>
  </si>
  <si>
    <t>06052.055</t>
  </si>
  <si>
    <t>08001.021</t>
  </si>
  <si>
    <t>ALJF Ambérieu</t>
  </si>
  <si>
    <t>RHONE ALPES</t>
  </si>
  <si>
    <t>AIN</t>
  </si>
  <si>
    <t>LES ENFANTS DU DEVOIR</t>
  </si>
  <si>
    <t>08001.024</t>
  </si>
  <si>
    <t>OYONNAX</t>
  </si>
  <si>
    <t>08001.062</t>
  </si>
  <si>
    <t>AVENIR GESSIEN</t>
  </si>
  <si>
    <t>LA SEREINE DE MONTLUEL</t>
  </si>
  <si>
    <t>08001.063</t>
  </si>
  <si>
    <t>SM</t>
  </si>
  <si>
    <t>ECOLE GYMNIQUE DE JASSANS</t>
  </si>
  <si>
    <t>08001.092</t>
  </si>
  <si>
    <t>E.G.J.</t>
  </si>
  <si>
    <t>JASSANS RIOTTIER</t>
  </si>
  <si>
    <t>LA SEREINE DE ST ANDRE DE CORCY</t>
  </si>
  <si>
    <t>08001.159</t>
  </si>
  <si>
    <t>SSAC</t>
  </si>
  <si>
    <t>ST ANDRE DE CORCY</t>
  </si>
  <si>
    <t>UNION SPORTIVE AUBENAS</t>
  </si>
  <si>
    <t>08007.032</t>
  </si>
  <si>
    <t>US AUBENAS</t>
  </si>
  <si>
    <t>ARDECHE</t>
  </si>
  <si>
    <t>AUBENAS</t>
  </si>
  <si>
    <t>AVENIR DE ROMANS</t>
  </si>
  <si>
    <t>08026.003</t>
  </si>
  <si>
    <t>A ROMANS</t>
  </si>
  <si>
    <t>DROME</t>
  </si>
  <si>
    <t>ROMANS</t>
  </si>
  <si>
    <t>08026.004</t>
  </si>
  <si>
    <t>GMSV</t>
  </si>
  <si>
    <t>UNION SPORTIVE CRESTOISE</t>
  </si>
  <si>
    <t>08026.005</t>
  </si>
  <si>
    <t>UNION SPORTIVE</t>
  </si>
  <si>
    <t>CREST</t>
  </si>
  <si>
    <t>ENTENTE GYMNIQUE PIERRELATTE</t>
  </si>
  <si>
    <t>08026.006</t>
  </si>
  <si>
    <t>EGP</t>
  </si>
  <si>
    <t>PIERRELATTE</t>
  </si>
  <si>
    <t>08026.008</t>
  </si>
  <si>
    <t>AGTT</t>
  </si>
  <si>
    <t>GROUPE OMNISPORT LORIOL</t>
  </si>
  <si>
    <t>08026.036</t>
  </si>
  <si>
    <t>GOL</t>
  </si>
  <si>
    <t>LORIOL</t>
  </si>
  <si>
    <t>08026.043</t>
  </si>
  <si>
    <t>UGSP PORTES LES VALENCE</t>
  </si>
  <si>
    <t>08038.013</t>
  </si>
  <si>
    <t>ISERE</t>
  </si>
  <si>
    <t>AMICALE LAIQUE JEUNES FILLES DE ROANNE</t>
  </si>
  <si>
    <t>08042.014</t>
  </si>
  <si>
    <t>AMICALE LAIQUE JEUNES FILLES</t>
  </si>
  <si>
    <t>LOIRE</t>
  </si>
  <si>
    <t>ROANNE</t>
  </si>
  <si>
    <t>08042.025</t>
  </si>
  <si>
    <t>IS</t>
  </si>
  <si>
    <t>ST ETIENNE</t>
  </si>
  <si>
    <t>08069.051</t>
  </si>
  <si>
    <t>RHONE</t>
  </si>
  <si>
    <t>08069.091</t>
  </si>
  <si>
    <t>08073.037</t>
  </si>
  <si>
    <t>SAVOIE</t>
  </si>
  <si>
    <t>AVANT GARDE ALBERTVILLE</t>
  </si>
  <si>
    <t>08073.042</t>
  </si>
  <si>
    <t>AG ALBERTVILLE</t>
  </si>
  <si>
    <t>ALBERTVILLE</t>
  </si>
  <si>
    <t>08074.041</t>
  </si>
  <si>
    <t>HAUTE SAVOIE</t>
  </si>
  <si>
    <t>09059.098</t>
  </si>
  <si>
    <t>OGS</t>
  </si>
  <si>
    <t>NORD PAS DE CALAIS</t>
  </si>
  <si>
    <t>NORD</t>
  </si>
  <si>
    <t>09059.254</t>
  </si>
  <si>
    <t>ATG</t>
  </si>
  <si>
    <t>LA FRATERNELLE D'OUTREAU</t>
  </si>
  <si>
    <t>09062.155</t>
  </si>
  <si>
    <t>FRATERNELLE OUTREAU</t>
  </si>
  <si>
    <t>PAS DE CALAIS</t>
  </si>
  <si>
    <t>OUTREAU</t>
  </si>
  <si>
    <t>INDEPENDANTE COMTOISE BESANCON</t>
  </si>
  <si>
    <t>10025.008</t>
  </si>
  <si>
    <t>I.C BESANCON</t>
  </si>
  <si>
    <t>FRANCHE COMTE</t>
  </si>
  <si>
    <t>DOUBS</t>
  </si>
  <si>
    <t>10025.014</t>
  </si>
  <si>
    <t>10070.026</t>
  </si>
  <si>
    <t>LEGERE MELINOISE ECHENOZ LA M.</t>
  </si>
  <si>
    <t>HAUTE SAONE</t>
  </si>
  <si>
    <t>VAUDOISE HERICOURT</t>
  </si>
  <si>
    <t>10070.052</t>
  </si>
  <si>
    <t>AVANT GARDE de la MOTTE GYM</t>
  </si>
  <si>
    <t>10070.055</t>
  </si>
  <si>
    <t>AGM GYM</t>
  </si>
  <si>
    <t>11011.002</t>
  </si>
  <si>
    <t>LANGUEDOC ROUSSILLON</t>
  </si>
  <si>
    <t>AUDE</t>
  </si>
  <si>
    <t>11011.015</t>
  </si>
  <si>
    <t>11030.042</t>
  </si>
  <si>
    <t>GARD</t>
  </si>
  <si>
    <t>ASSOCIATION SPORTIVE BEZIERS GYMNASTIQUE &amp; SPORTS ACROBATIQUES</t>
  </si>
  <si>
    <t>11034.006</t>
  </si>
  <si>
    <t>A.S.BEZIERS GYM &amp; SPORTS ACROB</t>
  </si>
  <si>
    <t>HERAULT</t>
  </si>
  <si>
    <t>BEZIERS</t>
  </si>
  <si>
    <t>11034.128</t>
  </si>
  <si>
    <t>11066.053</t>
  </si>
  <si>
    <t>A.G.P.PERPIGNAN</t>
  </si>
  <si>
    <t>PYRENEES ORIENTALES</t>
  </si>
  <si>
    <t>12054.005</t>
  </si>
  <si>
    <t>LORRAINE</t>
  </si>
  <si>
    <t>MEURTHE ET MOSELLE</t>
  </si>
  <si>
    <t>12054.006</t>
  </si>
  <si>
    <t>AMICALE LAIQUE P.BROSSOLETTE VANDOEUVRE</t>
  </si>
  <si>
    <t>12054.009</t>
  </si>
  <si>
    <t>A.L.B. VANDOEUVRE</t>
  </si>
  <si>
    <t>VANDOEUVRE</t>
  </si>
  <si>
    <t>12057.012</t>
  </si>
  <si>
    <t>MOSELLE</t>
  </si>
  <si>
    <t>12057.053</t>
  </si>
  <si>
    <t>ASSOCIATION GYMNIQUE CREHANGE FAULQUEMONT</t>
  </si>
  <si>
    <t>12057.131</t>
  </si>
  <si>
    <t>A.G.C. FAULQUEMONT</t>
  </si>
  <si>
    <t>FAULQUEMONT</t>
  </si>
  <si>
    <t>12088.026</t>
  </si>
  <si>
    <t>VOSGES</t>
  </si>
  <si>
    <t>12088.047</t>
  </si>
  <si>
    <t>LA JULIANA NOMEXY</t>
  </si>
  <si>
    <t>12088.089</t>
  </si>
  <si>
    <t>NOMEXY</t>
  </si>
  <si>
    <t>12088.092</t>
  </si>
  <si>
    <t>12088.095</t>
  </si>
  <si>
    <t>14076.020</t>
  </si>
  <si>
    <t>HAUTE NORMANDIE</t>
  </si>
  <si>
    <t>SEINE MARITIME</t>
  </si>
  <si>
    <t>LA SOTTEVILLAISE</t>
  </si>
  <si>
    <t>14076.022</t>
  </si>
  <si>
    <t>SOTTEVILLE-LES-ROUEN</t>
  </si>
  <si>
    <t>ASSOCIATION SPORTIVE COURONNAISE de GYMNASTIQUE</t>
  </si>
  <si>
    <t>14076.027</t>
  </si>
  <si>
    <t>A.S.C.GYM</t>
  </si>
  <si>
    <t>14076.067</t>
  </si>
  <si>
    <t>14076.073</t>
  </si>
  <si>
    <t>G. G. H. B.</t>
  </si>
  <si>
    <t>MONT SAINT AIGNAN GYMNASTIQUE AUX AGRES</t>
  </si>
  <si>
    <t>14076.165</t>
  </si>
  <si>
    <t>MSAGA</t>
  </si>
  <si>
    <t>MONT SAINT AIGNAN</t>
  </si>
  <si>
    <t>EVASION SPORTIVE ET CULTURELLE PAR L.ANIMATION ET LES LOISIRS GYMNIQUES</t>
  </si>
  <si>
    <t>14076.177</t>
  </si>
  <si>
    <t>15018.003</t>
  </si>
  <si>
    <t>ETOILE ST AMANDOISE</t>
  </si>
  <si>
    <t>CENTRE</t>
  </si>
  <si>
    <t>CHER</t>
  </si>
  <si>
    <t>LA MEHUNOISE VIGILANTE</t>
  </si>
  <si>
    <t>15018.005</t>
  </si>
  <si>
    <t>MEHUN SUR YEVRE</t>
  </si>
  <si>
    <t>GYMNASTIQUE LUNEROISE</t>
  </si>
  <si>
    <t>15018.043</t>
  </si>
  <si>
    <t>LUNERY</t>
  </si>
  <si>
    <t>15028.017</t>
  </si>
  <si>
    <t>EURE ET LOIR</t>
  </si>
  <si>
    <t>15036.004</t>
  </si>
  <si>
    <t>INDRE</t>
  </si>
  <si>
    <t>AMICALE LAIQUE DE CHATEAUROUX</t>
  </si>
  <si>
    <t>15036.050</t>
  </si>
  <si>
    <t>AL CHATEAUROUX</t>
  </si>
  <si>
    <t>CHATEAUROUX</t>
  </si>
  <si>
    <t>UNION SPORTIVE ARGENTONNAISE GYMNASTIQUE</t>
  </si>
  <si>
    <t>15036.096</t>
  </si>
  <si>
    <t>US ARGENTONNAISE GYM</t>
  </si>
  <si>
    <t>REVEIL SPORTIF SAINT CYR SUR LOIRE</t>
  </si>
  <si>
    <t>15037.071</t>
  </si>
  <si>
    <t>REVEIL SPORTIF ST CYR</t>
  </si>
  <si>
    <t>INDRE ET LOIRE</t>
  </si>
  <si>
    <t>SAINT CYR SUR LOIRE</t>
  </si>
  <si>
    <t>15041.063</t>
  </si>
  <si>
    <t>LOIR ET CHER</t>
  </si>
  <si>
    <t>15041.076</t>
  </si>
  <si>
    <t>ASJO ONZAIN</t>
  </si>
  <si>
    <t>CLUB COMITE REGIONAL DU CENTRE-VAL DE LOIRE DE GYMNASTIQUE</t>
  </si>
  <si>
    <t>15045.000</t>
  </si>
  <si>
    <t>CRCVLG</t>
  </si>
  <si>
    <t>LOIRET</t>
  </si>
  <si>
    <t>15045.038</t>
  </si>
  <si>
    <t>15045.066</t>
  </si>
  <si>
    <t>16060.013</t>
  </si>
  <si>
    <t>PICARDIE</t>
  </si>
  <si>
    <t>OISE</t>
  </si>
  <si>
    <t>16060.037</t>
  </si>
  <si>
    <t>16060.068</t>
  </si>
  <si>
    <t>C G L</t>
  </si>
  <si>
    <t>16060.086</t>
  </si>
  <si>
    <t>CGDH</t>
  </si>
  <si>
    <t>ETOILE SPORTIVE DES CHEMINOTS LONGUEAU AMIENS METROPOLE GYMNASTIQUE</t>
  </si>
  <si>
    <t>16080.009</t>
  </si>
  <si>
    <t>ESCLAM GYM</t>
  </si>
  <si>
    <t>SOMME</t>
  </si>
  <si>
    <t>LONGUEAU AMIENS METROPOLE</t>
  </si>
  <si>
    <t>16080.065</t>
  </si>
  <si>
    <t>18016.003</t>
  </si>
  <si>
    <t>POITOU CHARENTES</t>
  </si>
  <si>
    <t>CHARENTE</t>
  </si>
  <si>
    <t>Association Angérienne d'Activité Gymnique</t>
  </si>
  <si>
    <t>18017.001</t>
  </si>
  <si>
    <t>A3GYM</t>
  </si>
  <si>
    <t>CHARENTE MARITIME</t>
  </si>
  <si>
    <t>ST JEAN D ' ANGELY</t>
  </si>
  <si>
    <t>18017.006</t>
  </si>
  <si>
    <t>UNION SPORTIVE SAINTES CLUB CHEMINOTS GYMNASTIQUE</t>
  </si>
  <si>
    <t>18017.026</t>
  </si>
  <si>
    <t>USSCC GYM</t>
  </si>
  <si>
    <t>SAINTES</t>
  </si>
  <si>
    <t>18017.051</t>
  </si>
  <si>
    <t>18017.059</t>
  </si>
  <si>
    <t>LA TONNACQUOISE GYMNASTIQUE</t>
  </si>
  <si>
    <t>18017.081</t>
  </si>
  <si>
    <t>TONNAY CHARENTE</t>
  </si>
  <si>
    <t>18017.083</t>
  </si>
  <si>
    <t>18079.022</t>
  </si>
  <si>
    <t>AVANT GARDE TERVES</t>
  </si>
  <si>
    <t>DEUX SEVRES</t>
  </si>
  <si>
    <t>18079.024</t>
  </si>
  <si>
    <t>18079.037</t>
  </si>
  <si>
    <t>TRINITAIRES GYMNASTIQUE</t>
  </si>
  <si>
    <t>18079.045</t>
  </si>
  <si>
    <t>MAULEON</t>
  </si>
  <si>
    <t>LA VOLT'AIRE AIRVAULT</t>
  </si>
  <si>
    <t>18079.048</t>
  </si>
  <si>
    <t>VOLT'AIRE AIRVAULT</t>
  </si>
  <si>
    <t>AIRVAULT</t>
  </si>
  <si>
    <t>18079.053</t>
  </si>
  <si>
    <t>GCNA</t>
  </si>
  <si>
    <t>GYMNASTES DE L'EGRAY</t>
  </si>
  <si>
    <t>18079.062</t>
  </si>
  <si>
    <t>GYMNASTES EGRAY</t>
  </si>
  <si>
    <t>GERMOND</t>
  </si>
  <si>
    <t>18079.088</t>
  </si>
  <si>
    <t>18079.090</t>
  </si>
  <si>
    <t>UGN</t>
  </si>
  <si>
    <t>18086.009</t>
  </si>
  <si>
    <t>CSAD - C GYM</t>
  </si>
  <si>
    <t>18086.017</t>
  </si>
  <si>
    <t>18086.031</t>
  </si>
  <si>
    <t>CGSTJA</t>
  </si>
  <si>
    <t>ASSOCIATION GYMNIQUE LOUDUNAISE</t>
  </si>
  <si>
    <t>18086.034</t>
  </si>
  <si>
    <t>AG LOUDUNAISE</t>
  </si>
  <si>
    <t>18086.036</t>
  </si>
  <si>
    <t>SPG</t>
  </si>
  <si>
    <t>18086.068</t>
  </si>
  <si>
    <t>ECM</t>
  </si>
  <si>
    <t>NOUVEL'R GYM LENCLOITRE</t>
  </si>
  <si>
    <t>18086.077</t>
  </si>
  <si>
    <t>CGL</t>
  </si>
  <si>
    <t>LENCLOITRE</t>
  </si>
  <si>
    <t>18086.084</t>
  </si>
  <si>
    <t>RaG</t>
  </si>
  <si>
    <t>VIENNE GYM</t>
  </si>
  <si>
    <t>18086.089</t>
  </si>
  <si>
    <t>19013.001</t>
  </si>
  <si>
    <t>PROVENCE ALPES COTE D AZUR</t>
  </si>
  <si>
    <t>BOUCHES DU RHONE</t>
  </si>
  <si>
    <t>GYMNASTIQUE CLUB MIRAMAS</t>
  </si>
  <si>
    <t>19013.052</t>
  </si>
  <si>
    <t>G.C. MIRAMAS</t>
  </si>
  <si>
    <t>MIRAMAS</t>
  </si>
  <si>
    <t>ENTENTE NOTRE DAME DU MONT</t>
  </si>
  <si>
    <t>19013.097</t>
  </si>
  <si>
    <t>19013.166</t>
  </si>
  <si>
    <t>GPA</t>
  </si>
  <si>
    <t>CLUB GYMNIQUE SAINT MAXIMINOIS</t>
  </si>
  <si>
    <t>19083.024</t>
  </si>
  <si>
    <t>C.G.S.M</t>
  </si>
  <si>
    <t>VAR</t>
  </si>
  <si>
    <t>ST MAXIMIN LA STE BAUME</t>
  </si>
  <si>
    <t>19083.031</t>
  </si>
  <si>
    <t>19083.088</t>
  </si>
  <si>
    <t>ASSOCIATION LES PITCHOUNS DE CARCES</t>
  </si>
  <si>
    <t>19083.101</t>
  </si>
  <si>
    <t>Les Pitchouns</t>
  </si>
  <si>
    <t>ACRO TRAMP SAINT MAXIMIN SEILLONS</t>
  </si>
  <si>
    <t>19083.110</t>
  </si>
  <si>
    <t>ATSM</t>
  </si>
  <si>
    <t>SAINT MAXIMIN LA SAINTE BAUME - SEILLONS</t>
  </si>
  <si>
    <t>19084.064</t>
  </si>
  <si>
    <t>C.L.G</t>
  </si>
  <si>
    <t>VAUCLUSE</t>
  </si>
  <si>
    <t>20009.010</t>
  </si>
  <si>
    <t>MIDI PYRENEES</t>
  </si>
  <si>
    <t>ARIEGE</t>
  </si>
  <si>
    <t>20031.012</t>
  </si>
  <si>
    <t>C. T. GYM</t>
  </si>
  <si>
    <t>HAUTE GARONNE</t>
  </si>
  <si>
    <t>20031.035</t>
  </si>
  <si>
    <t>E.G.COLOMIERS</t>
  </si>
  <si>
    <t>ELAN GYMNIQUE</t>
  </si>
  <si>
    <t>20031.049</t>
  </si>
  <si>
    <t>20031.099</t>
  </si>
  <si>
    <t>Association Sportive Fleurance Gym</t>
  </si>
  <si>
    <t>20032.084</t>
  </si>
  <si>
    <t>AS Fleurance Gym</t>
  </si>
  <si>
    <t>GERS</t>
  </si>
  <si>
    <t>20065.023</t>
  </si>
  <si>
    <t>HAUTES PYRENEES</t>
  </si>
  <si>
    <t>20081.003</t>
  </si>
  <si>
    <t>TARN</t>
  </si>
  <si>
    <t>LA NANTAISE</t>
  </si>
  <si>
    <t>21044.012</t>
  </si>
  <si>
    <t>PAYS DE LA LOIRE</t>
  </si>
  <si>
    <t>LOIRE ATLANTIQUE</t>
  </si>
  <si>
    <t>21049.077</t>
  </si>
  <si>
    <t>MAINE ET LOIRE</t>
  </si>
  <si>
    <t>21049.082</t>
  </si>
  <si>
    <t>21049.102</t>
  </si>
  <si>
    <t>21053.073</t>
  </si>
  <si>
    <t>MAYENNE</t>
  </si>
  <si>
    <t>21072.011</t>
  </si>
  <si>
    <t>SARTHE</t>
  </si>
  <si>
    <t>21072.041</t>
  </si>
  <si>
    <t>21072.054</t>
  </si>
  <si>
    <t>21085.013</t>
  </si>
  <si>
    <t>VENDEE</t>
  </si>
  <si>
    <t>21085.018</t>
  </si>
  <si>
    <t>21085.048</t>
  </si>
  <si>
    <t>21085.099</t>
  </si>
  <si>
    <t>G C R Y</t>
  </si>
  <si>
    <t>23078.003</t>
  </si>
  <si>
    <t>LA CELLE ST CLOUD-LCSCG</t>
  </si>
  <si>
    <t>ILE DE FRANCE OUEST</t>
  </si>
  <si>
    <t>YVELINES</t>
  </si>
  <si>
    <t>23091.104</t>
  </si>
  <si>
    <t>ESSONNE</t>
  </si>
  <si>
    <t>ENTENTE GYMNIQUE ETAMPES</t>
  </si>
  <si>
    <t>23091.105</t>
  </si>
  <si>
    <t>ETAMPES-EGE</t>
  </si>
  <si>
    <t>SPORTING CLUB DE LIMOURS GYMNASTIQUE</t>
  </si>
  <si>
    <t>23091.107</t>
  </si>
  <si>
    <t>LIMOURS-SCLG</t>
  </si>
  <si>
    <t>LIMOURS</t>
  </si>
  <si>
    <t>23091.110</t>
  </si>
  <si>
    <t>23091.135</t>
  </si>
  <si>
    <t>BREUILLET-AGB</t>
  </si>
  <si>
    <t>23091.152</t>
  </si>
  <si>
    <t>DRAVEIL TEAM TUMBLING - GYMNASTIQUE</t>
  </si>
  <si>
    <t>23091.183</t>
  </si>
  <si>
    <t>DRAVEIL-DTTG</t>
  </si>
  <si>
    <t>DRAVEIL</t>
  </si>
  <si>
    <t>UNION SPORTIVE MUNICIPALE MALAKOFF</t>
  </si>
  <si>
    <t>23092.209</t>
  </si>
  <si>
    <t>MALAKOFF-USMM</t>
  </si>
  <si>
    <t>HAUTS DE SEINE</t>
  </si>
  <si>
    <t>MALAKOFF</t>
  </si>
  <si>
    <t>ALBONAISE GYMNASTIQUE</t>
  </si>
  <si>
    <t>23095.301</t>
  </si>
  <si>
    <t>FRANCONVILLE-AG</t>
  </si>
  <si>
    <t>VAL D'OISE</t>
  </si>
  <si>
    <t>23095.303</t>
  </si>
  <si>
    <t>LES ECUREUILS DE SAINT PRIX</t>
  </si>
  <si>
    <t>23095.330</t>
  </si>
  <si>
    <t>ST PRIX-ESP</t>
  </si>
  <si>
    <t>SAINT PRIX</t>
  </si>
  <si>
    <t>EN AVANT ! DE PARIS</t>
  </si>
  <si>
    <t>24075.004</t>
  </si>
  <si>
    <t>EN AVANT DE PARIS</t>
  </si>
  <si>
    <t>ILE DE FRANCE MARNE</t>
  </si>
  <si>
    <t>MEAUX GYMNASTIQUE</t>
  </si>
  <si>
    <t>24077.110</t>
  </si>
  <si>
    <t>SEINE ET MARNE</t>
  </si>
  <si>
    <t>MEAUX</t>
  </si>
  <si>
    <t>CLUB ATHLETIQUE COMBS LA VILLE GYMNASTIQUE</t>
  </si>
  <si>
    <t>24077.128</t>
  </si>
  <si>
    <t>CA COMBS LA VILLE GYM</t>
  </si>
  <si>
    <t>COMBS LA VILLE</t>
  </si>
  <si>
    <t>24077.130</t>
  </si>
  <si>
    <t>AG CESSON VERT ST D.</t>
  </si>
  <si>
    <t>ESPOIR GYMNIQUE DE BRIE COMTE ROBERT</t>
  </si>
  <si>
    <t>24077.178</t>
  </si>
  <si>
    <t>EG BRIE COMTE ROBERT</t>
  </si>
  <si>
    <t>BRIE COMTE ROBERT</t>
  </si>
  <si>
    <t>24093.331</t>
  </si>
  <si>
    <t>AG AULNAY /BOIS</t>
  </si>
  <si>
    <t>SEINE SAINT DENIS</t>
  </si>
  <si>
    <t>24093.341</t>
  </si>
  <si>
    <t>CG NEUILLY/MARNE</t>
  </si>
  <si>
    <t>24093.346</t>
  </si>
  <si>
    <t>SO ROSNY SOUS BOIS</t>
  </si>
  <si>
    <t>ESPERANCE DE FONTENAY SOUS BOIS</t>
  </si>
  <si>
    <t>24094.564</t>
  </si>
  <si>
    <t>ESPERANCE FONTENAY</t>
  </si>
  <si>
    <t>VAL DE MARNE</t>
  </si>
  <si>
    <t>FONTENAY SOUS BOIS</t>
  </si>
  <si>
    <t>CLUB SPORTIF ET ATHLETIQUE DU KREMLIN BICETRE</t>
  </si>
  <si>
    <t>24094.567</t>
  </si>
  <si>
    <t>CSA KREMLIN-BICETRE</t>
  </si>
  <si>
    <t>LE KREMLIN BICETRE</t>
  </si>
  <si>
    <t>24094.584</t>
  </si>
  <si>
    <t>GC LE PERREUX</t>
  </si>
  <si>
    <t>25020.022</t>
  </si>
  <si>
    <t>CORSE</t>
  </si>
  <si>
    <t>FLAMBOYANT GYM CLUB</t>
  </si>
  <si>
    <t>27990.002</t>
  </si>
  <si>
    <t>NOUVELLE CALEDONIE</t>
  </si>
  <si>
    <t>NOUMEA</t>
  </si>
  <si>
    <t>LICENCES INDIVIDUELLES FFG</t>
  </si>
  <si>
    <t>FFG</t>
  </si>
  <si>
    <t>LICENCE INDIVIDUELLE FFG</t>
  </si>
  <si>
    <t>FédéralA</t>
  </si>
  <si>
    <t>Finale A</t>
  </si>
  <si>
    <t>Junior</t>
  </si>
  <si>
    <t>FédéralB</t>
  </si>
  <si>
    <t>Adulte</t>
  </si>
  <si>
    <t>Finale B</t>
  </si>
  <si>
    <t>Senior</t>
  </si>
  <si>
    <t>NationalA</t>
  </si>
  <si>
    <t>NationalB</t>
  </si>
  <si>
    <t>NationalC</t>
  </si>
  <si>
    <t>Europe</t>
  </si>
  <si>
    <t>FédéralC</t>
  </si>
  <si>
    <t>Féminine</t>
  </si>
  <si>
    <t>Finale C</t>
  </si>
  <si>
    <t>Unique</t>
  </si>
  <si>
    <t>Mix-Masc</t>
  </si>
  <si>
    <t>Adultes</t>
  </si>
  <si>
    <t>Senior Féminine</t>
  </si>
  <si>
    <t>Masc/Mix</t>
  </si>
  <si>
    <t>Finale D</t>
  </si>
  <si>
    <t>Fem</t>
  </si>
  <si>
    <t>Senior Masculine</t>
  </si>
  <si>
    <t xml:space="preserve"> 10 - 15 ans</t>
  </si>
  <si>
    <t>Senior Mixte</t>
  </si>
  <si>
    <t>7 - 9 ans</t>
  </si>
  <si>
    <t>Junior Féminine</t>
  </si>
  <si>
    <t>Junior Masculine</t>
  </si>
  <si>
    <t>Junior Mixte</t>
  </si>
  <si>
    <t>Masculine</t>
  </si>
  <si>
    <t>Catégorie</t>
  </si>
  <si>
    <t>Mixte</t>
  </si>
  <si>
    <t>Découverte</t>
  </si>
  <si>
    <t>Evolution</t>
  </si>
  <si>
    <t>Détente</t>
  </si>
  <si>
    <t>Passion</t>
  </si>
  <si>
    <t>pour activer les macros :</t>
  </si>
  <si>
    <t>en résumé : menu Excel -&gt;</t>
  </si>
  <si>
    <t>Outils &gt; Macros &gt; Sécurité &gt; cocher niveau sécurité moyen</t>
  </si>
  <si>
    <t>en images:</t>
  </si>
  <si>
    <r>
      <t>(3)</t>
    </r>
    <r>
      <rPr>
        <sz val="12"/>
        <rFont val="Times New Roman"/>
        <family val="1"/>
      </rPr>
      <t xml:space="preserve"> </t>
    </r>
    <r>
      <rPr>
        <b/>
        <sz val="13.5"/>
        <rFont val="Times New Roman"/>
        <family val="1"/>
      </rPr>
      <t>important : fermer le fichier, puis l'ouvrir à nouveau et cliquer "Activer les Macros" à la question suivante</t>
    </r>
  </si>
  <si>
    <t>= mise en garde de Microsoft à ne pas négliger :</t>
  </si>
  <si>
    <t xml:space="preserve">Les macros peuvent contenir des virus. Il est généralement plus prudent de les désactiver. Toutefois, si elles proviennent d'une source sûre, le fait de les désactiver vous empêchera d'avoir accès à toutes les fonctionnalités. </t>
  </si>
  <si>
    <t>les macros sont activées !</t>
  </si>
  <si>
    <t xml:space="preserve">fermer le fichier, puis l'ouvrir à nouveau </t>
  </si>
  <si>
    <t xml:space="preserve">FEUILLES DE DIFF SOL - 
</t>
  </si>
  <si>
    <t>La feuille a été modifiée pour que les juges de composition voit les données pour mieux juger. Sur cette page vous avez tout pour construire votre sol.</t>
  </si>
  <si>
    <t>Sélectionnez les objets et déplacez les sur les carrés blancs pour contruire votre formation et/ou indiquez les exigences de composition.</t>
  </si>
  <si>
    <t>FEDERAL</t>
  </si>
  <si>
    <t>PERFORMANCE</t>
  </si>
  <si>
    <t>Ce sont des listes, il faut choisir saut/pivots/maintien sur chaque formation</t>
  </si>
  <si>
    <t>FEUILLES DE DIFF - MODE D'EMPLOI</t>
  </si>
  <si>
    <t>Version</t>
  </si>
  <si>
    <t>Commentaires</t>
  </si>
  <si>
    <t>1.0</t>
  </si>
  <si>
    <t>Version Janvier 2026</t>
  </si>
  <si>
    <t xml:space="preserve">Cet onglet permet de vous expliquer chaque étape de cet outil. </t>
  </si>
  <si>
    <t>1.1</t>
  </si>
  <si>
    <t>Comment activer les macros</t>
  </si>
  <si>
    <t>1.2</t>
  </si>
  <si>
    <t>Allez sur les onglets en fonction de votre version, ou regardez sur internet</t>
  </si>
  <si>
    <t>Explication des onglets</t>
  </si>
  <si>
    <t>Téléchargement des feuilles</t>
  </si>
  <si>
    <t>N'enregistrez pas le fichier au format par défaut, forcez le au format excel (.xlsm per ex) - Vérifeir que l'emplacement du fichier est dans un endroit approuvé par Excel - cf. onglet MessageErreur365</t>
  </si>
  <si>
    <r>
      <t xml:space="preserve">Un problème  : </t>
    </r>
    <r>
      <rPr>
        <sz val="16"/>
        <color indexed="9"/>
        <rFont val="Arial"/>
        <family val="2"/>
      </rPr>
      <t>responsablejugeteamgym@ffgym.fr</t>
    </r>
  </si>
  <si>
    <t>Une adresse de support a été créée afin de vous permettre d'envoyer les problèmes que vous rencontrerez:</t>
  </si>
  <si>
    <r>
      <t xml:space="preserve">Si vous rencontrez un problème envoyez un mail à cette adresse, en </t>
    </r>
    <r>
      <rPr>
        <b/>
        <sz val="14"/>
        <color indexed="56"/>
        <rFont val="Times New Roman"/>
        <family val="1"/>
      </rPr>
      <t>expliquant</t>
    </r>
    <r>
      <rPr>
        <sz val="14"/>
        <color indexed="56"/>
        <rFont val="Times New Roman"/>
        <family val="1"/>
      </rPr>
      <t xml:space="preserve"> </t>
    </r>
    <r>
      <rPr>
        <sz val="12"/>
        <color indexed="56"/>
        <rFont val="Times New Roman"/>
        <family val="1"/>
      </rPr>
      <t xml:space="preserve">le problème que vous rencontrez, la </t>
    </r>
    <r>
      <rPr>
        <b/>
        <sz val="12"/>
        <color indexed="56"/>
        <rFont val="Times New Roman"/>
        <family val="1"/>
      </rPr>
      <t>saisie</t>
    </r>
    <r>
      <rPr>
        <sz val="12"/>
        <color indexed="56"/>
        <rFont val="Times New Roman"/>
        <family val="1"/>
      </rPr>
      <t xml:space="preserve"> et les </t>
    </r>
    <r>
      <rPr>
        <b/>
        <sz val="12"/>
        <color indexed="56"/>
        <rFont val="Times New Roman"/>
        <family val="1"/>
      </rPr>
      <t>actions</t>
    </r>
    <r>
      <rPr>
        <sz val="12"/>
        <color indexed="56"/>
        <rFont val="Times New Roman"/>
        <family val="1"/>
      </rPr>
      <t xml:space="preserve"> que vous avez </t>
    </r>
    <r>
      <rPr>
        <sz val="14"/>
        <color indexed="56"/>
        <rFont val="Times New Roman"/>
        <family val="1"/>
      </rPr>
      <t xml:space="preserve">effectuées. </t>
    </r>
  </si>
  <si>
    <r>
      <t xml:space="preserve">Vous pouvez </t>
    </r>
    <r>
      <rPr>
        <b/>
        <sz val="14"/>
        <color indexed="56"/>
        <rFont val="Times New Roman"/>
        <family val="1"/>
      </rPr>
      <t>joindre aussi le fichier</t>
    </r>
    <r>
      <rPr>
        <sz val="14"/>
        <color indexed="56"/>
        <rFont val="Times New Roman"/>
        <family val="1"/>
      </rPr>
      <t xml:space="preserve"> </t>
    </r>
    <r>
      <rPr>
        <sz val="12"/>
        <color indexed="56"/>
        <rFont val="Times New Roman"/>
        <family val="1"/>
      </rPr>
      <t>qui pose problème</t>
    </r>
    <r>
      <rPr>
        <sz val="14"/>
        <color indexed="56"/>
        <rFont val="Times New Roman"/>
        <family val="1"/>
      </rPr>
      <t xml:space="preserve"> </t>
    </r>
    <r>
      <rPr>
        <sz val="12"/>
        <color indexed="56"/>
        <rFont val="Times New Roman"/>
        <family val="1"/>
      </rPr>
      <t>en</t>
    </r>
    <r>
      <rPr>
        <sz val="14"/>
        <color indexed="56"/>
        <rFont val="Times New Roman"/>
        <family val="1"/>
      </rPr>
      <t xml:space="preserve"> </t>
    </r>
    <r>
      <rPr>
        <b/>
        <sz val="14"/>
        <color indexed="56"/>
        <rFont val="Times New Roman"/>
        <family val="1"/>
      </rPr>
      <t xml:space="preserve">précisant la version excel </t>
    </r>
    <r>
      <rPr>
        <sz val="12"/>
        <color indexed="56"/>
        <rFont val="Times New Roman"/>
        <family val="1"/>
      </rPr>
      <t>que vous utilisez.</t>
    </r>
  </si>
  <si>
    <t>Plus vous serez explicite dans la description du problème, plus nous serons à même de vous aider.</t>
  </si>
  <si>
    <t xml:space="preserve">Si vous voyez le message suivant : </t>
  </si>
  <si>
    <t xml:space="preserve">Vous pouvez cliquer sur le lien pour plus d'explication : </t>
  </si>
  <si>
    <t xml:space="preserve">Actions à effectuer sur chaque ordiniateur </t>
  </si>
  <si>
    <t>1 - Copiez toutes vos feuilles pour la compétition dans un répertoire ( qui lui-même peut contenir d'autres répertoires) :</t>
  </si>
  <si>
    <t>2 - Suivre la procédure suivante :</t>
  </si>
  <si>
    <t xml:space="preserve">                     Fiche d'engagement Compétition TeamGym - SAISON 2025 - 2026 V1.2</t>
  </si>
  <si>
    <t xml:space="preserve">ENGAGEMENT DANS ENGAGYM </t>
  </si>
  <si>
    <t>Remplir une feuille par équipe de compétition et remplissez toutes les cases.</t>
  </si>
  <si>
    <t xml:space="preserve">Besoin d'aide : </t>
  </si>
  <si>
    <t>responsablejugeteamgym@ffgym.fr</t>
  </si>
  <si>
    <t>Catégories:</t>
  </si>
  <si>
    <t>Finale:</t>
  </si>
  <si>
    <t>Section:</t>
  </si>
  <si>
    <t>Equipe numéro :</t>
  </si>
  <si>
    <t>Nb Gym</t>
  </si>
  <si>
    <t>Nom de l'association :</t>
  </si>
  <si>
    <t>Code Informatique:</t>
  </si>
  <si>
    <t>Ville :</t>
  </si>
  <si>
    <t>Abréviation de l'association</t>
  </si>
  <si>
    <r>
      <rPr>
        <sz val="12"/>
        <color rgb="FF00B050"/>
        <rFont val="Times New Roman"/>
        <family val="1"/>
      </rPr>
      <t>Dans les étapes ID et Région 
vous devez envoyez ces feuilles au format pdf (bouton ci-dessus) à</t>
    </r>
    <r>
      <rPr>
        <b/>
        <sz val="12"/>
        <color rgb="FF00B050"/>
        <rFont val="Times New Roman"/>
        <family val="1"/>
      </rPr>
      <t xml:space="preserve"> l'adresse qui est mentionnée dans le dossier de la compétition de votre REGION</t>
    </r>
  </si>
  <si>
    <t>NOMBRE DE GYM:</t>
  </si>
  <si>
    <t>Equipe:</t>
  </si>
  <si>
    <t>Somme des Diff</t>
  </si>
  <si>
    <t xml:space="preserve">Cumul de toutes les valeurs </t>
  </si>
  <si>
    <t>Exigences de composition</t>
  </si>
  <si>
    <t>Formation</t>
  </si>
  <si>
    <t xml:space="preserve">Formations différentes  6 </t>
  </si>
  <si>
    <t>DIFF</t>
  </si>
  <si>
    <t>SAUT</t>
  </si>
  <si>
    <t>PIVOTS</t>
  </si>
  <si>
    <t>MAINTIEN</t>
  </si>
  <si>
    <t>GE</t>
  </si>
  <si>
    <t>TOUT</t>
  </si>
  <si>
    <t>Combinaison</t>
  </si>
  <si>
    <t>Combi</t>
  </si>
  <si>
    <t>Legende pour les difficultés par formation</t>
  </si>
  <si>
    <t>SAUT = Jxxx 
GE =  Groupe Elément</t>
  </si>
  <si>
    <t>Maintien  = SB / HB 
Pivots  = DB</t>
  </si>
  <si>
    <t>Gymnastes</t>
  </si>
  <si>
    <t xml:space="preserve">Diff </t>
  </si>
  <si>
    <r>
      <rPr>
        <sz val="11"/>
        <color rgb="FF00B050"/>
        <rFont val="Times New Roman"/>
        <family val="1"/>
      </rPr>
      <t xml:space="preserve">Calcul de la difficulté = Somme </t>
    </r>
    <r>
      <rPr>
        <b/>
        <u/>
        <sz val="11"/>
        <color rgb="FF00B050"/>
        <rFont val="Times New Roman"/>
        <family val="1"/>
      </rPr>
      <t>toutes les valeurs de la feuille</t>
    </r>
    <r>
      <rPr>
        <sz val="11"/>
        <color rgb="FF00B050"/>
        <rFont val="Times New Roman"/>
        <family val="1"/>
      </rPr>
      <t xml:space="preserve">.
Combi = deux informations rentrées dans les cases roses.
Pour que le calcul </t>
    </r>
    <r>
      <rPr>
        <b/>
        <sz val="11"/>
        <color rgb="FF00B050"/>
        <rFont val="Times New Roman"/>
        <family val="1"/>
      </rPr>
      <t>soit bon il faut retirer les diffs en trop ou NR</t>
    </r>
  </si>
  <si>
    <t xml:space="preserve">
Formation: 8</t>
  </si>
  <si>
    <t>PIVOTS + FORCE</t>
  </si>
  <si>
    <t>ACRO</t>
  </si>
  <si>
    <t>FLEXIBILITE</t>
  </si>
  <si>
    <t>Légende pour les difficultés par formation</t>
  </si>
  <si>
    <t>J Saut 
G Groupe Elément
A Acrobatie
F Flexibilité</t>
  </si>
  <si>
    <t xml:space="preserve">HB Maintien sur les mains
SB Maintiens 
DB Pivots + Eléments de Force
</t>
  </si>
  <si>
    <t>Difficultés</t>
  </si>
  <si>
    <t>Nat A</t>
  </si>
  <si>
    <t>Nat B</t>
  </si>
  <si>
    <t>Nat C</t>
  </si>
  <si>
    <t>Fed A/C</t>
  </si>
  <si>
    <t>Fed B</t>
  </si>
  <si>
    <t>Case option pour les series avant arriere</t>
  </si>
  <si>
    <t>Av</t>
  </si>
  <si>
    <t>0.3</t>
  </si>
  <si>
    <t>0.5</t>
  </si>
  <si>
    <t>Avt 
Arr</t>
  </si>
  <si>
    <r>
      <t xml:space="preserve">Roue </t>
    </r>
    <r>
      <rPr>
        <b/>
        <sz val="10"/>
        <color theme="1"/>
        <rFont val="Cambria"/>
        <family val="1"/>
      </rPr>
      <t>ou</t>
    </r>
    <r>
      <rPr>
        <sz val="10"/>
        <color theme="1"/>
        <rFont val="Cambria"/>
        <family val="1"/>
      </rPr>
      <t xml:space="preserve"> Roue Pied Pied</t>
    </r>
  </si>
  <si>
    <t>Arr</t>
  </si>
  <si>
    <t>1.5</t>
  </si>
  <si>
    <t>Avt</t>
  </si>
  <si>
    <t>1/2 vrille</t>
  </si>
  <si>
    <t>Saut de mains un pied</t>
  </si>
  <si>
    <t>TOTAL</t>
  </si>
  <si>
    <t>carpé</t>
  </si>
  <si>
    <t>Flip avant</t>
  </si>
  <si>
    <t>0.7</t>
  </si>
  <si>
    <t>tendu</t>
  </si>
  <si>
    <t>Flip arrière</t>
  </si>
  <si>
    <t>double</t>
  </si>
  <si>
    <t>Salto en avant</t>
  </si>
  <si>
    <t>1.4</t>
  </si>
  <si>
    <t>Salto salto</t>
  </si>
  <si>
    <t>Salto en arrière</t>
  </si>
  <si>
    <t>salto au départ</t>
  </si>
  <si>
    <t>Saut de mains Salto</t>
  </si>
  <si>
    <t>1.6</t>
  </si>
  <si>
    <t>Catégorie:</t>
  </si>
  <si>
    <t>Flip avant Salto</t>
  </si>
  <si>
    <t>1.8</t>
  </si>
  <si>
    <t>Equipe</t>
  </si>
  <si>
    <t>N°</t>
  </si>
  <si>
    <t>Prénom du gym</t>
  </si>
  <si>
    <t xml:space="preserve">Moyenne du passage : </t>
  </si>
  <si>
    <t>COMPOSITION PERFORMANCE</t>
  </si>
  <si>
    <t>COMPOSITION FEDERALE</t>
  </si>
  <si>
    <t>Difficulté</t>
  </si>
  <si>
    <t>Rondade demi -Pétrick</t>
  </si>
  <si>
    <t>Lune</t>
  </si>
  <si>
    <t>Lune vrille</t>
  </si>
  <si>
    <t>Tsukahara</t>
  </si>
  <si>
    <t>Lune salto</t>
  </si>
  <si>
    <t>Valorisation</t>
  </si>
  <si>
    <t>Saut écart carpé</t>
  </si>
  <si>
    <t xml:space="preserve">1.3 </t>
  </si>
  <si>
    <t xml:space="preserve">1.8 </t>
  </si>
  <si>
    <t>Salto</t>
  </si>
  <si>
    <t xml:space="preserve">Catégorie </t>
  </si>
  <si>
    <t xml:space="preserve">Equipe </t>
  </si>
  <si>
    <t>Séries autorisée au Tumbling en MIXTE
TeamGym</t>
  </si>
  <si>
    <t>PASSAGE</t>
  </si>
  <si>
    <t>1er</t>
  </si>
  <si>
    <t>AS FONTAINE GYM</t>
  </si>
  <si>
    <t>AG THOIRY</t>
  </si>
  <si>
    <t>CG RILLIEUX</t>
  </si>
  <si>
    <t>EG VILLEFRANCHE</t>
  </si>
  <si>
    <t>EVEIL GYMNIQUE CLERMONTOIS</t>
  </si>
  <si>
    <t>32060.053</t>
  </si>
  <si>
    <t>EGC CLERMONT</t>
  </si>
  <si>
    <t>CLERMONT</t>
  </si>
  <si>
    <t>ASSO. GYM. LA FRANCAISE</t>
  </si>
  <si>
    <t>UGAP BOURG DE PEAGE GYM</t>
  </si>
  <si>
    <t xml:space="preserve">US BOURG SAINT ANDEOL </t>
  </si>
  <si>
    <t>Version Janvier 2026 : Problème de chargement et macro.</t>
  </si>
  <si>
    <t xml:space="preserve">Version Février 2026 : 
Messages rajoutés pour le calcul de la diff au SOL en Perf. 
Retirer la DD 0,5 en PERF. 
Correction valeur de serie. 
Modification des listes de sol sans caracteres spéciaux qui faussaient les calculs.
Rajout du nom du club quand celui n'a pas d'abbréviation dans le logiciel licence.
Mise à jour a de la listes des clubs 
Rajout de la verifciation de l'intensification au TU et MT.
</t>
  </si>
  <si>
    <r>
      <t xml:space="preserve">Les </t>
    </r>
    <r>
      <rPr>
        <i/>
        <sz val="12"/>
        <color theme="5" tint="0.39997558519241921"/>
        <rFont val="Times New Roman"/>
        <family val="1"/>
      </rPr>
      <t>cases roses</t>
    </r>
    <r>
      <rPr>
        <i/>
        <sz val="12"/>
        <rFont val="Times New Roman"/>
        <family val="1"/>
      </rPr>
      <t xml:space="preserve"> sont remplies automatiquement</t>
    </r>
  </si>
  <si>
    <t>Lisez l'onglet Explication et Explications pour vous aider à les remplir</t>
  </si>
  <si>
    <r>
      <t xml:space="preserve">Les </t>
    </r>
    <r>
      <rPr>
        <i/>
        <sz val="12"/>
        <color theme="4" tint="-0.249977111117893"/>
        <rFont val="Times New Roman"/>
        <family val="1"/>
      </rPr>
      <t>cases bleues</t>
    </r>
    <r>
      <rPr>
        <i/>
        <sz val="12"/>
        <rFont val="Times New Roman"/>
        <family val="1"/>
      </rPr>
      <t xml:space="preserve"> sont des zones à compléter ( Texte ou liste)</t>
    </r>
  </si>
  <si>
    <t>1.3</t>
  </si>
  <si>
    <t>Liste des difficultés autorisées incomplètes au TU fed A.
Saisie au MT qui ne s'efface pas.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</si>
</sst>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x14ac:knownFonts="1">
    <font>
      <sz val="12"/>
      <name val="Times New Roman"/>
    </font>
    <font>
      <u/>
      <sz val="12"/>
      <name val="Times New Roman"/>
      <family val="1"/>
    </font>
    <font>
      <b/>
      <sz val="12"/>
      <name val="Times New Roman"/>
      <family val="1"/>
    </font>
    <font>
      <b/>
      <u/>
      <sz val="12"/>
      <name val="Times New Roman"/>
      <family val="1"/>
    </font>
    <font>
      <b/>
      <u/>
      <sz val="14"/>
      <name val="Times New Roman"/>
      <family val="1"/>
    </font>
    <font>
      <sz val="10"/>
      <name val="Times New Roman"/>
      <family val="1"/>
    </font>
    <font>
      <b/>
      <sz val="10"/>
      <name val="Times New Roman"/>
      <family val="1"/>
    </font>
    <font>
      <sz val="12"/>
      <name val="Comic Sans MS"/>
      <family val="4"/>
    </font>
    <font>
      <sz val="12"/>
      <name val="Times New Roman"/>
      <family val="1"/>
    </font>
    <font>
      <b/>
      <strike/>
      <u/>
      <sz val="12"/>
      <color indexed="10"/>
      <name val="Times New Roman"/>
      <family val="1"/>
    </font>
    <font>
      <sz val="12"/>
      <color indexed="10"/>
      <name val="Times New Roman"/>
      <family val="1"/>
    </font>
    <font>
      <sz val="14"/>
      <name val="Times New Roman"/>
      <family val="1"/>
    </font>
    <font>
      <i/>
      <sz val="12"/>
      <name val="Times New Roman"/>
      <family val="1"/>
    </font>
    <font>
      <sz val="8"/>
      <name val="Times New Roman"/>
      <family val="1"/>
    </font>
    <font>
      <b/>
      <sz val="13.5"/>
      <name val="Courier New"/>
      <family val="3"/>
    </font>
    <font>
      <b/>
      <sz val="13.5"/>
      <name val="Times New Roman"/>
      <family val="1"/>
    </font>
    <font>
      <b/>
      <sz val="16"/>
      <name val="Times New Roman"/>
      <family val="1"/>
    </font>
    <font>
      <sz val="10"/>
      <name val="Comic Sans MS"/>
      <family val="4"/>
    </font>
    <font>
      <sz val="12"/>
      <name val="Times New Roman"/>
      <family val="2"/>
    </font>
    <font>
      <sz val="10"/>
      <name val="Cambria"/>
      <family val="1"/>
    </font>
    <font>
      <sz val="12"/>
      <color indexed="56"/>
      <name val="Times New Roman"/>
      <family val="1"/>
    </font>
    <font>
      <sz val="14"/>
      <color indexed="56"/>
      <name val="Times New Roman"/>
      <family val="1"/>
    </font>
    <font>
      <b/>
      <sz val="14"/>
      <color indexed="56"/>
      <name val="Times New Roman"/>
      <family val="1"/>
    </font>
    <font>
      <sz val="16"/>
      <color indexed="9"/>
      <name val="Arial"/>
      <family val="2"/>
    </font>
    <font>
      <b/>
      <sz val="12"/>
      <color indexed="56"/>
      <name val="Times New Roman"/>
      <family val="1"/>
    </font>
    <font>
      <b/>
      <u/>
      <sz val="13"/>
      <name val="Times New Roman"/>
      <family val="1"/>
    </font>
    <font>
      <sz val="11"/>
      <color theme="1"/>
      <name val="Calibri"/>
      <family val="2"/>
      <scheme val="minor"/>
    </font>
    <font>
      <u/>
      <sz val="12"/>
      <color theme="10"/>
      <name val="Times New Roman"/>
      <family val="1"/>
    </font>
    <font>
      <sz val="12"/>
      <color theme="1"/>
      <name val="Times New Roman"/>
      <family val="2"/>
    </font>
    <font>
      <b/>
      <sz val="11"/>
      <color theme="1"/>
      <name val="Calibri"/>
      <family val="2"/>
      <scheme val="minor"/>
    </font>
    <font>
      <sz val="12"/>
      <name val="Calibri"/>
      <family val="2"/>
      <scheme val="minor"/>
    </font>
    <font>
      <b/>
      <sz val="12"/>
      <name val="Calibri"/>
      <family val="2"/>
      <scheme val="minor"/>
    </font>
    <font>
      <b/>
      <sz val="12"/>
      <color theme="1"/>
      <name val="Calibri"/>
      <family val="2"/>
      <scheme val="minor"/>
    </font>
    <font>
      <sz val="12"/>
      <color theme="0"/>
      <name val="Times New Roman"/>
      <family val="1"/>
    </font>
    <font>
      <sz val="12"/>
      <color theme="0"/>
      <name val="Comic Sans MS"/>
      <family val="4"/>
    </font>
    <font>
      <b/>
      <sz val="14"/>
      <color theme="5"/>
      <name val="Times New Roman"/>
      <family val="1"/>
    </font>
    <font>
      <b/>
      <sz val="10"/>
      <name val="Calibri"/>
      <family val="2"/>
      <scheme val="minor"/>
    </font>
    <font>
      <sz val="12"/>
      <color rgb="FFFF0000"/>
      <name val="Times New Roman"/>
      <family val="1"/>
    </font>
    <font>
      <b/>
      <sz val="12"/>
      <color theme="1"/>
      <name val="Times New Roman"/>
      <family val="1"/>
    </font>
    <font>
      <sz val="10"/>
      <color theme="1"/>
      <name val="Cambria"/>
      <family val="1"/>
    </font>
    <font>
      <sz val="10"/>
      <color theme="3"/>
      <name val="Arial"/>
      <family val="2"/>
    </font>
    <font>
      <b/>
      <sz val="10"/>
      <color theme="1"/>
      <name val="Cambria"/>
      <family val="1"/>
    </font>
    <font>
      <sz val="24"/>
      <color theme="1"/>
      <name val="Calibri"/>
      <family val="2"/>
      <scheme val="minor"/>
    </font>
    <font>
      <sz val="10"/>
      <color theme="0"/>
      <name val="Arial"/>
      <family val="2"/>
    </font>
    <font>
      <sz val="10"/>
      <color rgb="FFFFC000"/>
      <name val="Arial"/>
      <family val="2"/>
    </font>
    <font>
      <sz val="18"/>
      <color theme="0"/>
      <name val="Arial"/>
      <family val="2"/>
    </font>
    <font>
      <b/>
      <sz val="14"/>
      <color theme="0"/>
      <name val="Arial"/>
      <family val="2"/>
    </font>
    <font>
      <b/>
      <sz val="12"/>
      <color indexed="9"/>
      <name val="Calibri"/>
      <family val="2"/>
    </font>
    <font>
      <sz val="11"/>
      <color indexed="8"/>
      <name val="Calibri"/>
      <family val="2"/>
    </font>
    <font>
      <b/>
      <sz val="12"/>
      <color theme="0"/>
      <name val="Times New Roman"/>
      <family val="1"/>
    </font>
    <font>
      <sz val="18"/>
      <name val="Times New Roman"/>
      <family val="1"/>
    </font>
    <font>
      <u/>
      <sz val="18"/>
      <name val="Times New Roman"/>
      <family val="1"/>
    </font>
    <font>
      <b/>
      <u/>
      <sz val="18"/>
      <name val="Times New Roman"/>
      <family val="1"/>
    </font>
    <font>
      <b/>
      <sz val="22"/>
      <color rgb="FFC00000"/>
      <name val="Times New Roman"/>
      <family val="1"/>
    </font>
    <font>
      <b/>
      <u/>
      <sz val="16"/>
      <name val="Times New Roman"/>
      <family val="1"/>
    </font>
    <font>
      <b/>
      <u/>
      <sz val="12"/>
      <color theme="0"/>
      <name val="Times New Roman"/>
      <family val="1"/>
    </font>
    <font>
      <sz val="11"/>
      <name val="Times New Roman"/>
      <family val="1"/>
    </font>
    <font>
      <b/>
      <sz val="12"/>
      <color rgb="FFFF0000"/>
      <name val="Calibri"/>
      <family val="2"/>
    </font>
    <font>
      <sz val="20"/>
      <color theme="1"/>
      <name val="Calibri"/>
      <family val="2"/>
      <scheme val="minor"/>
    </font>
    <font>
      <sz val="11"/>
      <name val="Cambria"/>
      <family val="1"/>
    </font>
    <font>
      <sz val="12"/>
      <color rgb="FF000000"/>
      <name val="Times New Roman"/>
      <family val="2"/>
    </font>
    <font>
      <sz val="12"/>
      <color theme="2"/>
      <name val="Times New Roman"/>
      <family val="1"/>
    </font>
    <font>
      <sz val="18"/>
      <color theme="0"/>
      <name val="Times New Roman"/>
      <family val="1"/>
    </font>
    <font>
      <sz val="22"/>
      <name val="Times New Roman"/>
      <family val="1"/>
    </font>
    <font>
      <sz val="8"/>
      <color theme="0"/>
      <name val="Times New Roman"/>
      <family val="1"/>
    </font>
    <font>
      <sz val="11"/>
      <color indexed="8"/>
      <name val="Calibri"/>
      <family val="2"/>
      <scheme val="minor"/>
    </font>
    <font>
      <sz val="12"/>
      <color theme="3"/>
      <name val="Times New Roman"/>
      <family val="1"/>
    </font>
    <font>
      <sz val="18"/>
      <color theme="3"/>
      <name val="Times New Roman"/>
      <family val="1"/>
    </font>
    <font>
      <sz val="11"/>
      <color rgb="FF000000"/>
      <name val="Aptos Narrow"/>
      <family val="2"/>
    </font>
    <font>
      <sz val="12"/>
      <color theme="1"/>
      <name val="Times New Roman"/>
      <family val="1"/>
    </font>
    <font>
      <sz val="8"/>
      <color theme="1"/>
      <name val="Times New Roman"/>
      <family val="1"/>
    </font>
    <font>
      <sz val="12"/>
      <color rgb="FF00B050"/>
      <name val="Times New Roman"/>
      <family val="1"/>
    </font>
    <font>
      <b/>
      <sz val="12"/>
      <color rgb="FF00B050"/>
      <name val="Times New Roman"/>
      <family val="1"/>
    </font>
    <font>
      <b/>
      <sz val="11"/>
      <color rgb="FF00B050"/>
      <name val="Times New Roman"/>
      <family val="1"/>
    </font>
    <font>
      <sz val="11"/>
      <color rgb="FF00B050"/>
      <name val="Times New Roman"/>
      <family val="1"/>
    </font>
    <font>
      <b/>
      <u/>
      <sz val="11"/>
      <color rgb="FF00B050"/>
      <name val="Times New Roman"/>
      <family val="1"/>
    </font>
    <font>
      <sz val="20"/>
      <color theme="0"/>
      <name val="Arial"/>
      <family val="2"/>
    </font>
    <font>
      <sz val="12"/>
      <color rgb="FF000000"/>
      <name val="Times New Roman"/>
      <family val="1"/>
    </font>
    <font>
      <sz val="8"/>
      <color rgb="FF000000"/>
      <name val="Tahoma"/>
      <family val="2"/>
    </font>
    <font>
      <b/>
      <sz val="10"/>
      <color theme="0"/>
      <name val="Arial"/>
      <family val="2"/>
    </font>
    <font>
      <i/>
      <sz val="12"/>
      <color theme="5" tint="0.39997558519241921"/>
      <name val="Times New Roman"/>
      <family val="1"/>
    </font>
    <font>
      <b/>
      <i/>
      <sz val="12"/>
      <color rgb="FF00B050"/>
      <name val="Times New Roman"/>
      <family val="1"/>
    </font>
    <font>
      <i/>
      <sz val="12"/>
      <color theme="4" tint="-0.249977111117893"/>
      <name val="Times New Roman"/>
      <family val="1"/>
    </font>
  </fonts>
  <fills count="21">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9D9D9"/>
        <bgColor indexed="64"/>
      </patternFill>
    </fill>
    <fill>
      <patternFill patternType="solid">
        <fgColor theme="0" tint="-0.249977111117893"/>
        <bgColor indexed="64"/>
      </patternFill>
    </fill>
    <fill>
      <patternFill patternType="solid">
        <fgColor rgb="FF17385F"/>
        <bgColor indexed="64"/>
      </patternFill>
    </fill>
    <fill>
      <patternFill patternType="solid">
        <fgColor rgb="FF002060"/>
      </patternFill>
    </fill>
    <fill>
      <patternFill patternType="solid">
        <fgColor rgb="FFFFFFFF"/>
      </patternFill>
    </fill>
    <fill>
      <patternFill patternType="solid">
        <fgColor theme="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rgb="FFFF9966"/>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ck">
        <color theme="0"/>
      </bottom>
      <diagonal/>
    </border>
    <border>
      <left style="thick">
        <color theme="0"/>
      </left>
      <right/>
      <top style="thick">
        <color theme="0"/>
      </top>
      <bottom/>
      <diagonal/>
    </border>
    <border>
      <left/>
      <right/>
      <top style="thick">
        <color theme="0"/>
      </top>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ck">
        <color theme="3"/>
      </left>
      <right style="thin">
        <color indexed="64"/>
      </right>
      <top style="thick">
        <color theme="3"/>
      </top>
      <bottom style="thin">
        <color indexed="64"/>
      </bottom>
      <diagonal/>
    </border>
    <border>
      <left style="thin">
        <color indexed="64"/>
      </left>
      <right style="thin">
        <color indexed="64"/>
      </right>
      <top style="thick">
        <color theme="3"/>
      </top>
      <bottom style="thin">
        <color indexed="64"/>
      </bottom>
      <diagonal/>
    </border>
    <border>
      <left style="thick">
        <color theme="3"/>
      </left>
      <right style="thin">
        <color indexed="64"/>
      </right>
      <top style="thin">
        <color indexed="64"/>
      </top>
      <bottom style="thick">
        <color theme="3"/>
      </bottom>
      <diagonal/>
    </border>
    <border>
      <left style="thin">
        <color indexed="64"/>
      </left>
      <right style="thin">
        <color indexed="64"/>
      </right>
      <top style="thin">
        <color indexed="64"/>
      </top>
      <bottom style="thick">
        <color theme="3"/>
      </bottom>
      <diagonal/>
    </border>
    <border>
      <left style="thin">
        <color indexed="64"/>
      </left>
      <right/>
      <top style="thin">
        <color indexed="64"/>
      </top>
      <bottom style="thick">
        <color theme="3"/>
      </bottom>
      <diagonal/>
    </border>
    <border>
      <left/>
      <right/>
      <top style="thin">
        <color indexed="64"/>
      </top>
      <bottom style="thick">
        <color theme="3"/>
      </bottom>
      <diagonal/>
    </border>
    <border>
      <left/>
      <right style="thin">
        <color indexed="64"/>
      </right>
      <top style="thin">
        <color indexed="64"/>
      </top>
      <bottom style="thick">
        <color theme="3"/>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0" fontId="27" fillId="0" borderId="0" applyNumberFormat="0" applyFill="0" applyBorder="0" applyAlignment="0" applyProtection="0">
      <alignment vertical="top"/>
      <protection locked="0"/>
    </xf>
    <xf numFmtId="0" fontId="26" fillId="0" borderId="0"/>
    <xf numFmtId="0" fontId="28" fillId="0" borderId="0"/>
    <xf numFmtId="0" fontId="26" fillId="0" borderId="0"/>
    <xf numFmtId="0" fontId="8" fillId="0" borderId="0"/>
    <xf numFmtId="0" fontId="65" fillId="0" borderId="0"/>
  </cellStyleXfs>
  <cellXfs count="462">
    <xf numFmtId="0" fontId="0" fillId="0" borderId="0" xfId="0"/>
    <xf numFmtId="0" fontId="0" fillId="0" borderId="0" xfId="0" applyAlignment="1">
      <alignment horizontal="center"/>
    </xf>
    <xf numFmtId="0" fontId="0" fillId="0" borderId="1" xfId="0" applyBorder="1" applyAlignment="1">
      <alignment horizontal="center"/>
    </xf>
    <xf numFmtId="0" fontId="7" fillId="0" borderId="0" xfId="0" applyFont="1" applyAlignment="1">
      <alignment horizontal="left"/>
    </xf>
    <xf numFmtId="0" fontId="8" fillId="0" borderId="0" xfId="0" applyFont="1"/>
    <xf numFmtId="0" fontId="30" fillId="0" borderId="7" xfId="0" applyFont="1" applyBorder="1" applyAlignment="1">
      <alignment horizontal="left" vertical="center"/>
    </xf>
    <xf numFmtId="0" fontId="0" fillId="0" borderId="8" xfId="0" applyBorder="1" applyAlignment="1">
      <alignment horizontal="center"/>
    </xf>
    <xf numFmtId="0" fontId="30" fillId="0" borderId="5" xfId="0" applyFont="1" applyBorder="1" applyAlignment="1">
      <alignment horizontal="left" vertical="center"/>
    </xf>
    <xf numFmtId="0" fontId="31" fillId="0" borderId="9" xfId="0" applyFont="1" applyBorder="1" applyAlignment="1">
      <alignment vertical="center"/>
    </xf>
    <xf numFmtId="0" fontId="32" fillId="0" borderId="0" xfId="0" applyFont="1" applyAlignment="1">
      <alignment vertical="center"/>
    </xf>
    <xf numFmtId="0" fontId="0" fillId="0" borderId="10" xfId="0" applyBorder="1"/>
    <xf numFmtId="0" fontId="0" fillId="0" borderId="0" xfId="0" applyAlignment="1">
      <alignment vertical="center"/>
    </xf>
    <xf numFmtId="0" fontId="0" fillId="2" borderId="11" xfId="0" applyFill="1" applyBorder="1" applyAlignment="1">
      <alignment horizontal="center" vertical="center"/>
    </xf>
    <xf numFmtId="0" fontId="33" fillId="0" borderId="0" xfId="0" applyFont="1"/>
    <xf numFmtId="0" fontId="2" fillId="0" borderId="0" xfId="0" applyFont="1"/>
    <xf numFmtId="0" fontId="0" fillId="0" borderId="0" xfId="0" applyAlignment="1">
      <alignment horizontal="left" indent="1"/>
    </xf>
    <xf numFmtId="0" fontId="2" fillId="0" borderId="0" xfId="0" applyFont="1" applyAlignment="1">
      <alignment horizontal="left" indent="1"/>
    </xf>
    <xf numFmtId="0" fontId="14" fillId="0" borderId="0" xfId="0" applyFont="1" applyAlignment="1">
      <alignment horizontal="left" indent="1"/>
    </xf>
    <xf numFmtId="0" fontId="0" fillId="0" borderId="0" xfId="0" applyAlignment="1">
      <alignment horizontal="left"/>
    </xf>
    <xf numFmtId="0" fontId="2" fillId="0" borderId="0" xfId="0" applyFont="1" applyAlignment="1">
      <alignment horizontal="left"/>
    </xf>
    <xf numFmtId="0" fontId="8" fillId="0" borderId="0" xfId="0" applyFont="1" applyAlignment="1">
      <alignment horizontal="left"/>
    </xf>
    <xf numFmtId="0" fontId="5" fillId="0" borderId="0" xfId="0" applyFont="1" applyAlignment="1">
      <alignment horizontal="left"/>
    </xf>
    <xf numFmtId="0" fontId="16" fillId="0" borderId="0" xfId="0" applyFont="1" applyAlignment="1">
      <alignment horizontal="left"/>
    </xf>
    <xf numFmtId="0" fontId="35" fillId="0" borderId="0" xfId="0" applyFont="1"/>
    <xf numFmtId="0" fontId="0" fillId="0" borderId="11" xfId="0" applyBorder="1" applyAlignment="1">
      <alignment horizontal="center"/>
    </xf>
    <xf numFmtId="0" fontId="36" fillId="0" borderId="9" xfId="0" applyFont="1" applyBorder="1" applyAlignment="1">
      <alignment horizontal="center" vertical="center" wrapText="1"/>
    </xf>
    <xf numFmtId="0" fontId="0" fillId="0" borderId="11" xfId="0" applyBorder="1" applyAlignment="1">
      <alignment horizontal="center" vertical="center"/>
    </xf>
    <xf numFmtId="0" fontId="28" fillId="0" borderId="21" xfId="3" applyBorder="1"/>
    <xf numFmtId="0" fontId="28" fillId="0" borderId="22" xfId="3" applyBorder="1"/>
    <xf numFmtId="0" fontId="30" fillId="0" borderId="1" xfId="0" applyFont="1" applyBorder="1" applyAlignment="1">
      <alignment horizontal="left" vertical="center"/>
    </xf>
    <xf numFmtId="0" fontId="30" fillId="0" borderId="22" xfId="0" applyFont="1" applyBorder="1" applyAlignment="1">
      <alignment horizontal="left" vertical="center"/>
    </xf>
    <xf numFmtId="0" fontId="0" fillId="0" borderId="4" xfId="0" applyBorder="1" applyAlignment="1">
      <alignment horizontal="center" vertical="center"/>
    </xf>
    <xf numFmtId="0" fontId="28" fillId="0" borderId="2" xfId="3" applyBorder="1" applyAlignment="1">
      <alignment horizontal="center"/>
    </xf>
    <xf numFmtId="0" fontId="18" fillId="0" borderId="21" xfId="3" applyFont="1" applyBorder="1"/>
    <xf numFmtId="0" fontId="31" fillId="0" borderId="9" xfId="0" applyFont="1" applyBorder="1" applyAlignment="1">
      <alignment horizontal="center" vertical="center"/>
    </xf>
    <xf numFmtId="0" fontId="28" fillId="0" borderId="4" xfId="3" applyBorder="1" applyAlignment="1">
      <alignment horizontal="center"/>
    </xf>
    <xf numFmtId="0" fontId="0" fillId="0" borderId="1" xfId="0" applyBorder="1" applyAlignment="1">
      <alignment horizontal="center" vertical="center"/>
    </xf>
    <xf numFmtId="0" fontId="2" fillId="0" borderId="0" xfId="0" applyFont="1" applyAlignment="1">
      <alignment horizontal="right" vertical="center"/>
    </xf>
    <xf numFmtId="1" fontId="8" fillId="0" borderId="0" xfId="0" applyNumberFormat="1" applyFont="1" applyAlignment="1">
      <alignment horizontal="center" vertical="top" wrapText="1"/>
    </xf>
    <xf numFmtId="0" fontId="8" fillId="0" borderId="0" xfId="0" applyFont="1" applyAlignment="1">
      <alignment horizontal="center"/>
    </xf>
    <xf numFmtId="0" fontId="18" fillId="0" borderId="1" xfId="0" applyFont="1" applyBorder="1"/>
    <xf numFmtId="0" fontId="0" fillId="0" borderId="1" xfId="0" applyBorder="1"/>
    <xf numFmtId="0" fontId="0" fillId="0" borderId="0" xfId="0" applyAlignment="1">
      <alignment horizontal="center" vertical="center"/>
    </xf>
    <xf numFmtId="0" fontId="0" fillId="4" borderId="11" xfId="0" applyFill="1" applyBorder="1" applyAlignment="1" applyProtection="1">
      <alignment horizontal="center" vertical="center"/>
      <protection locked="0"/>
    </xf>
    <xf numFmtId="0" fontId="2" fillId="5" borderId="25" xfId="0" applyFont="1" applyFill="1" applyBorder="1" applyAlignment="1">
      <alignment horizontal="center"/>
    </xf>
    <xf numFmtId="0" fontId="40" fillId="2" borderId="0" xfId="0" applyFont="1" applyFill="1"/>
    <xf numFmtId="0" fontId="33" fillId="2" borderId="0" xfId="0" applyFont="1" applyFill="1" applyAlignment="1">
      <alignment vertical="center"/>
    </xf>
    <xf numFmtId="0" fontId="0" fillId="2" borderId="0" xfId="0" applyFill="1" applyAlignment="1">
      <alignment vertical="center"/>
    </xf>
    <xf numFmtId="0" fontId="33" fillId="2" borderId="0" xfId="0" applyFont="1" applyFill="1"/>
    <xf numFmtId="0" fontId="0" fillId="2" borderId="0" xfId="0" applyFill="1"/>
    <xf numFmtId="0" fontId="8" fillId="2" borderId="0" xfId="0" applyFont="1" applyFill="1" applyAlignment="1">
      <alignment vertical="center"/>
    </xf>
    <xf numFmtId="0" fontId="2" fillId="2" borderId="20" xfId="0" applyFont="1" applyFill="1" applyBorder="1" applyAlignment="1" applyProtection="1">
      <alignment horizontal="center" vertical="center"/>
      <protection locked="0"/>
    </xf>
    <xf numFmtId="0" fontId="2" fillId="2" borderId="19" xfId="0" applyFont="1"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0" xfId="0" applyFill="1" applyAlignment="1">
      <alignment horizontal="center" vertical="center"/>
    </xf>
    <xf numFmtId="0" fontId="8" fillId="2" borderId="4" xfId="0" applyFont="1" applyFill="1" applyBorder="1" applyAlignment="1" applyProtection="1">
      <alignment horizontal="center" vertical="center"/>
      <protection locked="0"/>
    </xf>
    <xf numFmtId="0" fontId="0" fillId="2" borderId="0" xfId="0" applyFill="1" applyAlignment="1">
      <alignment horizontal="center"/>
    </xf>
    <xf numFmtId="0" fontId="2" fillId="2" borderId="0" xfId="0" applyFont="1" applyFill="1" applyAlignment="1">
      <alignment horizontal="center" vertical="center"/>
    </xf>
    <xf numFmtId="0" fontId="6" fillId="2" borderId="0" xfId="0" applyFont="1" applyFill="1" applyAlignment="1">
      <alignment horizontal="center" vertical="center"/>
    </xf>
    <xf numFmtId="0" fontId="0" fillId="2" borderId="1" xfId="0" applyFill="1" applyBorder="1" applyAlignment="1">
      <alignment horizontal="left" vertical="center"/>
    </xf>
    <xf numFmtId="0" fontId="0" fillId="2" borderId="0" xfId="0" applyFill="1" applyAlignment="1">
      <alignment horizontal="left" vertical="center"/>
    </xf>
    <xf numFmtId="0" fontId="8" fillId="2" borderId="0" xfId="0" applyFont="1" applyFill="1" applyAlignment="1">
      <alignment horizontal="center"/>
    </xf>
    <xf numFmtId="0" fontId="6" fillId="2" borderId="1" xfId="0" applyFont="1" applyFill="1" applyBorder="1" applyAlignment="1">
      <alignment horizontal="center" vertical="center"/>
    </xf>
    <xf numFmtId="0" fontId="2" fillId="2" borderId="0" xfId="0" applyFont="1" applyFill="1" applyAlignment="1">
      <alignment horizontal="center"/>
    </xf>
    <xf numFmtId="0" fontId="0" fillId="2" borderId="27" xfId="0" applyFill="1" applyBorder="1" applyAlignment="1">
      <alignment horizontal="left" vertical="center"/>
    </xf>
    <xf numFmtId="0" fontId="4" fillId="2" borderId="0" xfId="0" applyFont="1" applyFill="1" applyAlignment="1">
      <alignment horizontal="center" vertical="center"/>
    </xf>
    <xf numFmtId="0" fontId="3" fillId="2" borderId="0" xfId="0" applyFont="1" applyFill="1"/>
    <xf numFmtId="0" fontId="37" fillId="2" borderId="0" xfId="0" applyFont="1" applyFill="1" applyAlignment="1">
      <alignment vertical="center"/>
    </xf>
    <xf numFmtId="0" fontId="4" fillId="2" borderId="15" xfId="0" applyFont="1" applyFill="1" applyBorder="1" applyAlignment="1">
      <alignment vertical="center"/>
    </xf>
    <xf numFmtId="0" fontId="8" fillId="2" borderId="0" xfId="0" applyFont="1" applyFill="1"/>
    <xf numFmtId="0" fontId="19" fillId="7" borderId="1" xfId="0" applyFont="1" applyFill="1" applyBorder="1" applyAlignment="1">
      <alignment horizontal="center" vertical="center" wrapText="1"/>
    </xf>
    <xf numFmtId="0" fontId="2" fillId="2" borderId="0" xfId="0" applyFont="1" applyFill="1" applyAlignment="1">
      <alignment horizontal="right" vertical="center"/>
    </xf>
    <xf numFmtId="0" fontId="33" fillId="2" borderId="0" xfId="0" applyFont="1" applyFill="1" applyAlignment="1">
      <alignment horizontal="center"/>
    </xf>
    <xf numFmtId="0" fontId="25" fillId="2" borderId="0" xfId="0" applyFont="1" applyFill="1" applyAlignment="1">
      <alignment horizontal="right" vertical="center"/>
    </xf>
    <xf numFmtId="0" fontId="29" fillId="0" borderId="0" xfId="4" applyFont="1" applyAlignment="1">
      <alignment horizontal="center" vertical="center" wrapText="1"/>
    </xf>
    <xf numFmtId="0" fontId="26" fillId="0" borderId="0" xfId="4"/>
    <xf numFmtId="0" fontId="26" fillId="0" borderId="0" xfId="4" applyAlignment="1">
      <alignment wrapText="1"/>
    </xf>
    <xf numFmtId="49" fontId="26" fillId="0" borderId="0" xfId="4" applyNumberFormat="1"/>
    <xf numFmtId="1" fontId="8" fillId="0" borderId="0" xfId="0" applyNumberFormat="1" applyFont="1" applyAlignment="1">
      <alignment horizontal="center" vertical="center" wrapText="1"/>
    </xf>
    <xf numFmtId="1" fontId="8" fillId="0" borderId="0" xfId="0" applyNumberFormat="1" applyFont="1" applyAlignment="1">
      <alignment wrapText="1"/>
    </xf>
    <xf numFmtId="1" fontId="8" fillId="0" borderId="0" xfId="0" applyNumberFormat="1" applyFont="1"/>
    <xf numFmtId="0" fontId="47" fillId="9" borderId="0" xfId="0" applyFont="1" applyFill="1" applyAlignment="1">
      <alignment horizontal="center" vertical="center"/>
    </xf>
    <xf numFmtId="0" fontId="48" fillId="10" borderId="1" xfId="0" applyFont="1" applyFill="1" applyBorder="1" applyAlignment="1">
      <alignment vertical="center"/>
    </xf>
    <xf numFmtId="0" fontId="8" fillId="0" borderId="0" xfId="5"/>
    <xf numFmtId="0" fontId="8" fillId="2" borderId="0" xfId="5" applyFill="1"/>
    <xf numFmtId="0" fontId="51" fillId="2" borderId="0" xfId="5" applyFont="1" applyFill="1" applyAlignment="1">
      <alignment vertical="center"/>
    </xf>
    <xf numFmtId="0" fontId="37" fillId="2" borderId="0" xfId="5" applyFont="1" applyFill="1"/>
    <xf numFmtId="0" fontId="18" fillId="0" borderId="5" xfId="0" applyFont="1" applyBorder="1"/>
    <xf numFmtId="0" fontId="0" fillId="0" borderId="11" xfId="0" applyBorder="1"/>
    <xf numFmtId="0" fontId="33" fillId="2" borderId="0" xfId="5" applyFont="1" applyFill="1"/>
    <xf numFmtId="0" fontId="2" fillId="2" borderId="31" xfId="0" applyFont="1" applyFill="1" applyBorder="1" applyAlignment="1" applyProtection="1">
      <alignment vertical="center"/>
      <protection locked="0"/>
    </xf>
    <xf numFmtId="0" fontId="2" fillId="2" borderId="39" xfId="0" applyFont="1" applyFill="1" applyBorder="1" applyAlignment="1" applyProtection="1">
      <alignment horizontal="center" vertical="center"/>
      <protection locked="0"/>
    </xf>
    <xf numFmtId="0" fontId="8" fillId="0" borderId="0" xfId="0" applyFont="1" applyAlignment="1">
      <alignment vertical="center" wrapText="1"/>
    </xf>
    <xf numFmtId="0" fontId="37" fillId="2" borderId="0" xfId="0" applyFont="1" applyFill="1"/>
    <xf numFmtId="0" fontId="0" fillId="0" borderId="1" xfId="0" applyBorder="1" applyAlignment="1">
      <alignment horizontal="right" vertical="center"/>
    </xf>
    <xf numFmtId="0" fontId="0" fillId="0" borderId="15" xfId="0" applyBorder="1"/>
    <xf numFmtId="0" fontId="0" fillId="0" borderId="5" xfId="0" applyBorder="1"/>
    <xf numFmtId="0" fontId="40" fillId="2" borderId="0" xfId="0" applyFont="1" applyFill="1" applyAlignment="1">
      <alignment horizontal="left"/>
    </xf>
    <xf numFmtId="0" fontId="40" fillId="2" borderId="0" xfId="0" applyFont="1" applyFill="1" applyAlignment="1">
      <alignment horizontal="left" vertical="center" indent="3"/>
    </xf>
    <xf numFmtId="0" fontId="0" fillId="2" borderId="1" xfId="0" applyFill="1" applyBorder="1" applyAlignment="1">
      <alignment horizontal="center" vertical="center"/>
    </xf>
    <xf numFmtId="0" fontId="59" fillId="0" borderId="40"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40" xfId="0" applyFont="1" applyBorder="1" applyAlignment="1">
      <alignment horizontal="left" vertical="center" wrapText="1"/>
    </xf>
    <xf numFmtId="0" fontId="59" fillId="0" borderId="11" xfId="0" applyFont="1" applyBorder="1" applyAlignment="1">
      <alignment horizontal="left" vertical="center" wrapText="1"/>
    </xf>
    <xf numFmtId="0" fontId="18" fillId="12" borderId="21" xfId="0" applyFont="1" applyFill="1" applyBorder="1" applyAlignment="1">
      <alignment horizontal="left" vertical="center"/>
    </xf>
    <xf numFmtId="0" fontId="8" fillId="12" borderId="1" xfId="0" applyFont="1" applyFill="1" applyBorder="1" applyAlignment="1">
      <alignment horizontal="center" vertical="center"/>
    </xf>
    <xf numFmtId="0" fontId="8" fillId="12" borderId="21" xfId="0" applyFont="1" applyFill="1" applyBorder="1" applyAlignment="1">
      <alignment horizontal="left" vertical="center"/>
    </xf>
    <xf numFmtId="0" fontId="60" fillId="0" borderId="21" xfId="0" applyFont="1" applyBorder="1" applyAlignment="1">
      <alignment horizontal="left" vertical="center"/>
    </xf>
    <xf numFmtId="0" fontId="18" fillId="12" borderId="1" xfId="0" applyFont="1" applyFill="1" applyBorder="1" applyAlignment="1">
      <alignment horizontal="left" vertical="center"/>
    </xf>
    <xf numFmtId="0" fontId="60" fillId="0" borderId="1" xfId="0" applyFont="1" applyBorder="1" applyAlignment="1">
      <alignment horizontal="left" vertical="center"/>
    </xf>
    <xf numFmtId="0" fontId="60" fillId="12" borderId="27" xfId="0" applyFont="1" applyFill="1" applyBorder="1" applyAlignment="1">
      <alignment horizontal="left" vertical="center"/>
    </xf>
    <xf numFmtId="0" fontId="60" fillId="12" borderId="1" xfId="0" applyFont="1" applyFill="1" applyBorder="1" applyAlignment="1">
      <alignment horizontal="center" vertical="center"/>
    </xf>
    <xf numFmtId="0" fontId="18" fillId="12" borderId="27" xfId="0" applyFont="1" applyFill="1" applyBorder="1" applyAlignment="1">
      <alignment horizontal="left" vertical="center"/>
    </xf>
    <xf numFmtId="0" fontId="60" fillId="12" borderId="1" xfId="0" applyFont="1" applyFill="1" applyBorder="1" applyAlignment="1">
      <alignment horizontal="left" vertical="center"/>
    </xf>
    <xf numFmtId="0" fontId="60" fillId="12" borderId="2" xfId="0" applyFont="1" applyFill="1" applyBorder="1" applyAlignment="1">
      <alignment horizontal="center" vertical="center"/>
    </xf>
    <xf numFmtId="0" fontId="60" fillId="12" borderId="21" xfId="0" applyFont="1" applyFill="1" applyBorder="1"/>
    <xf numFmtId="0" fontId="60" fillId="12" borderId="2" xfId="0" applyFont="1" applyFill="1" applyBorder="1" applyAlignment="1">
      <alignment horizontal="center"/>
    </xf>
    <xf numFmtId="0" fontId="18" fillId="12" borderId="21" xfId="0" applyFont="1" applyFill="1" applyBorder="1"/>
    <xf numFmtId="0" fontId="18" fillId="12" borderId="22" xfId="0" applyFont="1" applyFill="1" applyBorder="1"/>
    <xf numFmtId="0" fontId="8" fillId="12" borderId="2" xfId="0" applyFont="1" applyFill="1" applyBorder="1" applyAlignment="1">
      <alignment horizontal="center" vertical="center"/>
    </xf>
    <xf numFmtId="0" fontId="8" fillId="12" borderId="4" xfId="0" applyFont="1" applyFill="1" applyBorder="1" applyAlignment="1">
      <alignment horizontal="center" vertical="center"/>
    </xf>
    <xf numFmtId="0" fontId="18" fillId="12" borderId="21" xfId="0" applyFont="1" applyFill="1" applyBorder="1" applyAlignment="1">
      <alignment vertical="center"/>
    </xf>
    <xf numFmtId="0" fontId="18" fillId="12" borderId="22" xfId="0" applyFont="1" applyFill="1" applyBorder="1" applyAlignment="1">
      <alignment vertical="center"/>
    </xf>
    <xf numFmtId="0" fontId="60" fillId="12" borderId="4" xfId="0" applyFont="1" applyFill="1" applyBorder="1" applyAlignment="1">
      <alignment horizontal="center" vertical="center"/>
    </xf>
    <xf numFmtId="0" fontId="7" fillId="2" borderId="0" xfId="0" applyFont="1" applyFill="1" applyAlignment="1">
      <alignment horizontal="left"/>
    </xf>
    <xf numFmtId="0" fontId="34" fillId="2" borderId="0" xfId="0" applyFont="1" applyFill="1" applyAlignment="1">
      <alignment horizontal="left"/>
    </xf>
    <xf numFmtId="0" fontId="1" fillId="2" borderId="0" xfId="0" applyFont="1" applyFill="1"/>
    <xf numFmtId="0" fontId="3" fillId="2" borderId="0" xfId="0" applyFont="1" applyFill="1" applyAlignment="1">
      <alignment horizontal="right"/>
    </xf>
    <xf numFmtId="0" fontId="10" fillId="2" borderId="0" xfId="0" applyFont="1" applyFill="1"/>
    <xf numFmtId="0" fontId="0" fillId="2" borderId="15" xfId="0" applyFill="1" applyBorder="1"/>
    <xf numFmtId="0" fontId="3" fillId="2" borderId="6" xfId="0" applyFont="1" applyFill="1" applyBorder="1"/>
    <xf numFmtId="0" fontId="3" fillId="2" borderId="13" xfId="0" applyFont="1" applyFill="1" applyBorder="1"/>
    <xf numFmtId="0" fontId="3" fillId="2" borderId="16" xfId="0" applyFont="1" applyFill="1" applyBorder="1"/>
    <xf numFmtId="0" fontId="2" fillId="13" borderId="13" xfId="0" applyFont="1" applyFill="1" applyBorder="1" applyAlignment="1" applyProtection="1">
      <alignment horizontal="center"/>
      <protection locked="0"/>
    </xf>
    <xf numFmtId="0" fontId="2" fillId="13" borderId="14" xfId="0" applyFont="1" applyFill="1" applyBorder="1" applyAlignment="1" applyProtection="1">
      <alignment horizontal="center"/>
      <protection locked="0"/>
    </xf>
    <xf numFmtId="0" fontId="2" fillId="13" borderId="16" xfId="0" applyFont="1" applyFill="1" applyBorder="1" applyAlignment="1" applyProtection="1">
      <alignment horizontal="center"/>
      <protection locked="0"/>
    </xf>
    <xf numFmtId="0" fontId="37" fillId="2" borderId="0" xfId="5" applyFont="1" applyFill="1" applyAlignment="1">
      <alignment vertical="top"/>
    </xf>
    <xf numFmtId="0" fontId="33" fillId="2" borderId="0" xfId="0" applyFont="1" applyFill="1" applyAlignment="1" applyProtection="1">
      <alignment vertical="center"/>
      <protection locked="0"/>
    </xf>
    <xf numFmtId="0" fontId="8" fillId="0" borderId="30" xfId="5" applyBorder="1"/>
    <xf numFmtId="0" fontId="33" fillId="2" borderId="0" xfId="5" applyFont="1" applyFill="1" applyAlignment="1">
      <alignment vertical="center"/>
    </xf>
    <xf numFmtId="20" fontId="8" fillId="0" borderId="0" xfId="5" applyNumberFormat="1"/>
    <xf numFmtId="0" fontId="61" fillId="2" borderId="0" xfId="0" applyFont="1" applyFill="1" applyAlignment="1">
      <alignment vertical="center"/>
    </xf>
    <xf numFmtId="0" fontId="37" fillId="2" borderId="0" xfId="0" applyFont="1" applyFill="1" applyAlignment="1" applyProtection="1">
      <alignment vertical="center"/>
      <protection locked="0"/>
    </xf>
    <xf numFmtId="2" fontId="8" fillId="2" borderId="0" xfId="5" applyNumberFormat="1" applyFill="1"/>
    <xf numFmtId="0" fontId="62" fillId="15" borderId="0" xfId="5" applyFont="1" applyFill="1" applyAlignment="1">
      <alignment horizontal="center" vertical="center"/>
    </xf>
    <xf numFmtId="2" fontId="50" fillId="16" borderId="0" xfId="5" applyNumberFormat="1" applyFont="1" applyFill="1" applyAlignment="1">
      <alignment horizontal="center" vertical="center"/>
    </xf>
    <xf numFmtId="0" fontId="50" fillId="16" borderId="0" xfId="5" applyFont="1" applyFill="1" applyAlignment="1">
      <alignment horizontal="center" vertical="center"/>
    </xf>
    <xf numFmtId="0" fontId="50" fillId="2" borderId="0" xfId="5" applyFont="1" applyFill="1" applyAlignment="1">
      <alignment vertical="center"/>
    </xf>
    <xf numFmtId="0" fontId="2" fillId="13" borderId="1" xfId="0" applyFont="1" applyFill="1" applyBorder="1" applyAlignment="1" applyProtection="1">
      <alignment vertical="center"/>
      <protection locked="0"/>
    </xf>
    <xf numFmtId="0" fontId="2" fillId="13" borderId="3" xfId="0" applyFont="1" applyFill="1" applyBorder="1" applyAlignment="1" applyProtection="1">
      <alignment vertical="center"/>
      <protection locked="0"/>
    </xf>
    <xf numFmtId="0" fontId="11" fillId="2" borderId="0" xfId="5" applyFont="1" applyFill="1"/>
    <xf numFmtId="0" fontId="13" fillId="0" borderId="46" xfId="5" applyFont="1" applyBorder="1" applyProtection="1">
      <protection locked="0"/>
    </xf>
    <xf numFmtId="0" fontId="13" fillId="0" borderId="45" xfId="5" applyFont="1" applyBorder="1" applyProtection="1">
      <protection locked="0"/>
    </xf>
    <xf numFmtId="0" fontId="13" fillId="0" borderId="47" xfId="5" applyFont="1" applyBorder="1" applyProtection="1">
      <protection locked="0"/>
    </xf>
    <xf numFmtId="0" fontId="13" fillId="0" borderId="48" xfId="5" applyFont="1" applyBorder="1" applyProtection="1">
      <protection locked="0"/>
    </xf>
    <xf numFmtId="0" fontId="13" fillId="0" borderId="1" xfId="5" applyFont="1" applyBorder="1" applyProtection="1">
      <protection locked="0"/>
    </xf>
    <xf numFmtId="0" fontId="64" fillId="14" borderId="1" xfId="5" applyFont="1" applyFill="1" applyBorder="1"/>
    <xf numFmtId="0" fontId="13" fillId="4" borderId="1" xfId="5" applyFont="1" applyFill="1" applyBorder="1"/>
    <xf numFmtId="0" fontId="33" fillId="0" borderId="0" xfId="5" applyFont="1"/>
    <xf numFmtId="0" fontId="19" fillId="2" borderId="33" xfId="0" applyFont="1" applyFill="1" applyBorder="1" applyAlignment="1">
      <alignment horizontal="right" wrapText="1"/>
    </xf>
    <xf numFmtId="0" fontId="19" fillId="2" borderId="27" xfId="0" applyFont="1" applyFill="1" applyBorder="1" applyAlignment="1">
      <alignment horizontal="right" wrapText="1"/>
    </xf>
    <xf numFmtId="0" fontId="19" fillId="0" borderId="1" xfId="0" applyFont="1" applyBorder="1" applyAlignment="1">
      <alignment horizontal="center" vertical="center" wrapText="1"/>
    </xf>
    <xf numFmtId="0" fontId="19" fillId="0" borderId="26" xfId="0" applyFont="1" applyBorder="1" applyAlignment="1">
      <alignment horizontal="center" vertical="center" wrapText="1"/>
    </xf>
    <xf numFmtId="0" fontId="19" fillId="7" borderId="26" xfId="0" applyFont="1" applyFill="1" applyBorder="1" applyAlignment="1">
      <alignment horizontal="center" vertical="center" wrapText="1"/>
    </xf>
    <xf numFmtId="0" fontId="19" fillId="7" borderId="53" xfId="0" applyFont="1" applyFill="1" applyBorder="1" applyAlignment="1">
      <alignment horizontal="center" vertical="center" wrapText="1"/>
    </xf>
    <xf numFmtId="0" fontId="19" fillId="0" borderId="53" xfId="0" applyFont="1" applyBorder="1" applyAlignment="1">
      <alignment horizontal="center" vertical="center" wrapText="1"/>
    </xf>
    <xf numFmtId="0" fontId="2" fillId="13" borderId="0" xfId="0" applyFont="1" applyFill="1" applyAlignment="1" applyProtection="1">
      <alignment horizontal="center"/>
      <protection locked="0"/>
    </xf>
    <xf numFmtId="0" fontId="2" fillId="13" borderId="6" xfId="0" applyFont="1" applyFill="1" applyBorder="1" applyAlignment="1" applyProtection="1">
      <alignment horizontal="center"/>
      <protection locked="0"/>
    </xf>
    <xf numFmtId="0" fontId="3" fillId="2" borderId="5" xfId="0" applyFont="1" applyFill="1" applyBorder="1"/>
    <xf numFmtId="0" fontId="9" fillId="2" borderId="16" xfId="0" applyFont="1" applyFill="1" applyBorder="1"/>
    <xf numFmtId="0" fontId="0" fillId="2" borderId="17" xfId="0" applyFill="1" applyBorder="1"/>
    <xf numFmtId="0" fontId="47" fillId="9" borderId="0" xfId="6" applyFont="1" applyFill="1" applyAlignment="1">
      <alignment horizontal="center" vertical="center"/>
    </xf>
    <xf numFmtId="0" fontId="65" fillId="0" borderId="0" xfId="6"/>
    <xf numFmtId="0" fontId="48" fillId="10" borderId="1" xfId="6" applyFont="1" applyFill="1" applyBorder="1" applyAlignment="1">
      <alignment vertical="top" wrapText="1"/>
    </xf>
    <xf numFmtId="0" fontId="2" fillId="2" borderId="0" xfId="0" applyFont="1" applyFill="1"/>
    <xf numFmtId="0" fontId="27" fillId="2" borderId="0" xfId="1" applyFill="1" applyAlignment="1" applyProtection="1"/>
    <xf numFmtId="0" fontId="5" fillId="17" borderId="0" xfId="5" applyFont="1" applyFill="1" applyAlignment="1">
      <alignment horizontal="center" vertical="center" wrapText="1"/>
    </xf>
    <xf numFmtId="0" fontId="54" fillId="2" borderId="0" xfId="5" applyFont="1" applyFill="1" applyAlignment="1">
      <alignment vertical="center"/>
    </xf>
    <xf numFmtId="2" fontId="33" fillId="2" borderId="0" xfId="5" applyNumberFormat="1" applyFont="1" applyFill="1" applyAlignment="1">
      <alignment horizontal="center" vertical="center"/>
    </xf>
    <xf numFmtId="0" fontId="48" fillId="10" borderId="1" xfId="0" applyFont="1" applyFill="1" applyBorder="1" applyAlignment="1">
      <alignment vertical="top" wrapText="1"/>
    </xf>
    <xf numFmtId="0" fontId="60" fillId="0" borderId="27" xfId="0" applyFont="1" applyBorder="1" applyAlignment="1">
      <alignment horizontal="left" vertical="center"/>
    </xf>
    <xf numFmtId="0" fontId="18" fillId="2" borderId="1" xfId="4" applyFont="1" applyFill="1" applyBorder="1" applyAlignment="1">
      <alignment horizontal="left" vertical="center"/>
    </xf>
    <xf numFmtId="0" fontId="18" fillId="2" borderId="3" xfId="4" applyFont="1" applyFill="1" applyBorder="1" applyAlignment="1">
      <alignment horizontal="left" vertical="center"/>
    </xf>
    <xf numFmtId="0" fontId="18" fillId="2" borderId="0" xfId="4" applyFont="1" applyFill="1" applyAlignment="1">
      <alignment horizontal="left" vertical="center"/>
    </xf>
    <xf numFmtId="0" fontId="18" fillId="12" borderId="26" xfId="0" applyFont="1" applyFill="1" applyBorder="1" applyAlignment="1">
      <alignment horizontal="left" vertical="center"/>
    </xf>
    <xf numFmtId="0" fontId="8" fillId="12" borderId="26" xfId="0" applyFont="1" applyFill="1" applyBorder="1" applyAlignment="1">
      <alignment horizontal="center" vertical="center"/>
    </xf>
    <xf numFmtId="0" fontId="26" fillId="2" borderId="0" xfId="4" applyFill="1" applyAlignment="1">
      <alignment horizontal="left" vertical="center"/>
    </xf>
    <xf numFmtId="0" fontId="26" fillId="2" borderId="1" xfId="4" applyFill="1" applyBorder="1" applyAlignment="1">
      <alignment horizontal="center" vertical="center"/>
    </xf>
    <xf numFmtId="0" fontId="26" fillId="2" borderId="0" xfId="4" applyFill="1" applyAlignment="1">
      <alignment horizontal="center" vertical="center"/>
    </xf>
    <xf numFmtId="0" fontId="18" fillId="0" borderId="30" xfId="0" applyFont="1" applyBorder="1"/>
    <xf numFmtId="0" fontId="0" fillId="0" borderId="30" xfId="0" applyBorder="1"/>
    <xf numFmtId="0" fontId="26" fillId="2" borderId="1" xfId="4" applyFill="1" applyBorder="1" applyAlignment="1">
      <alignment horizontal="left" vertical="center"/>
    </xf>
    <xf numFmtId="0" fontId="26" fillId="2" borderId="3" xfId="4" applyFill="1" applyBorder="1" applyAlignment="1">
      <alignment horizontal="center" vertical="center"/>
    </xf>
    <xf numFmtId="0" fontId="26" fillId="2" borderId="2" xfId="4" applyFill="1" applyBorder="1" applyAlignment="1">
      <alignment horizontal="center" vertical="center"/>
    </xf>
    <xf numFmtId="0" fontId="0" fillId="0" borderId="0" xfId="0" applyAlignment="1">
      <alignment wrapText="1"/>
    </xf>
    <xf numFmtId="0" fontId="8" fillId="18" borderId="0" xfId="5" applyFill="1"/>
    <xf numFmtId="0" fontId="8" fillId="19" borderId="0" xfId="5" applyFill="1"/>
    <xf numFmtId="0" fontId="8" fillId="0" borderId="0" xfId="5" applyAlignment="1">
      <alignment horizontal="center"/>
    </xf>
    <xf numFmtId="0" fontId="19" fillId="2" borderId="0" xfId="0" applyFont="1" applyFill="1" applyAlignment="1">
      <alignment horizontal="center" vertical="center" wrapText="1"/>
    </xf>
    <xf numFmtId="0" fontId="37" fillId="2" borderId="0" xfId="0" applyFont="1" applyFill="1" applyAlignment="1">
      <alignment horizontal="center"/>
    </xf>
    <xf numFmtId="0" fontId="66" fillId="2" borderId="0" xfId="0" applyFont="1" applyFill="1"/>
    <xf numFmtId="0" fontId="48" fillId="10" borderId="26" xfId="0" applyFont="1" applyFill="1" applyBorder="1" applyAlignment="1">
      <alignment vertical="center"/>
    </xf>
    <xf numFmtId="0" fontId="48" fillId="10" borderId="26" xfId="0" applyFont="1" applyFill="1" applyBorder="1" applyAlignment="1">
      <alignment vertical="top" wrapText="1"/>
    </xf>
    <xf numFmtId="0" fontId="57" fillId="2" borderId="30" xfId="0" applyFont="1" applyFill="1" applyBorder="1" applyAlignment="1">
      <alignment horizontal="center" vertical="center"/>
    </xf>
    <xf numFmtId="0" fontId="48" fillId="10" borderId="30" xfId="0" applyFont="1" applyFill="1" applyBorder="1" applyAlignment="1">
      <alignment vertical="top" wrapText="1"/>
    </xf>
    <xf numFmtId="0" fontId="0" fillId="2" borderId="44" xfId="0" applyFill="1" applyBorder="1"/>
    <xf numFmtId="0" fontId="48" fillId="2" borderId="52" xfId="0" applyFont="1" applyFill="1" applyBorder="1" applyAlignment="1">
      <alignment vertical="top" wrapText="1"/>
    </xf>
    <xf numFmtId="0" fontId="48" fillId="2" borderId="0" xfId="0" applyFont="1" applyFill="1" applyAlignment="1">
      <alignment vertical="top" wrapText="1"/>
    </xf>
    <xf numFmtId="0" fontId="48" fillId="2" borderId="0" xfId="6" applyFont="1" applyFill="1" applyAlignment="1">
      <alignment vertical="top" wrapText="1"/>
    </xf>
    <xf numFmtId="0" fontId="48" fillId="2" borderId="52" xfId="6" applyFont="1" applyFill="1" applyBorder="1" applyAlignment="1">
      <alignment vertical="top" wrapText="1"/>
    </xf>
    <xf numFmtId="0" fontId="48" fillId="2" borderId="42" xfId="0" applyFont="1" applyFill="1" applyBorder="1" applyAlignment="1">
      <alignment vertical="top" wrapText="1"/>
    </xf>
    <xf numFmtId="0" fontId="48" fillId="2" borderId="37" xfId="0" applyFont="1" applyFill="1" applyBorder="1" applyAlignment="1">
      <alignment vertical="top" wrapText="1"/>
    </xf>
    <xf numFmtId="0" fontId="0" fillId="2" borderId="37" xfId="0" applyFill="1" applyBorder="1"/>
    <xf numFmtId="0" fontId="2" fillId="2" borderId="0" xfId="5" applyFont="1" applyFill="1" applyAlignment="1">
      <alignment horizontal="center" vertical="center"/>
    </xf>
    <xf numFmtId="0" fontId="41" fillId="2" borderId="18" xfId="5" applyFont="1" applyFill="1" applyBorder="1" applyAlignment="1">
      <alignment horizontal="center" vertical="center"/>
    </xf>
    <xf numFmtId="0" fontId="41" fillId="2" borderId="18" xfId="5" applyFont="1" applyFill="1" applyBorder="1" applyAlignment="1">
      <alignment horizontal="center" vertical="center" wrapText="1"/>
    </xf>
    <xf numFmtId="0" fontId="33" fillId="2" borderId="0" xfId="5" applyFont="1" applyFill="1" applyProtection="1">
      <protection locked="0"/>
    </xf>
    <xf numFmtId="0" fontId="8" fillId="0" borderId="0" xfId="5" applyAlignment="1">
      <alignment vertical="center"/>
    </xf>
    <xf numFmtId="0" fontId="13" fillId="2" borderId="0" xfId="5" applyFont="1" applyFill="1" applyAlignment="1">
      <alignment horizontal="center" vertical="center"/>
    </xf>
    <xf numFmtId="0" fontId="39" fillId="6" borderId="1" xfId="5" applyFont="1" applyFill="1" applyBorder="1" applyAlignment="1">
      <alignment horizontal="center" vertical="center"/>
    </xf>
    <xf numFmtId="0" fontId="39" fillId="2" borderId="1" xfId="5" applyFont="1" applyFill="1" applyBorder="1" applyAlignment="1">
      <alignment horizontal="center" vertical="center" wrapText="1"/>
    </xf>
    <xf numFmtId="0" fontId="6" fillId="2" borderId="0" xfId="5" applyFont="1" applyFill="1" applyAlignment="1">
      <alignment horizontal="center" vertical="center"/>
    </xf>
    <xf numFmtId="0" fontId="8" fillId="2" borderId="0" xfId="5" applyFill="1" applyAlignment="1">
      <alignment vertical="center"/>
    </xf>
    <xf numFmtId="0" fontId="13" fillId="2" borderId="0" xfId="5" applyFont="1" applyFill="1" applyAlignment="1">
      <alignment horizontal="center" vertical="center" wrapText="1"/>
    </xf>
    <xf numFmtId="0" fontId="8" fillId="2" borderId="0" xfId="5" applyFill="1" applyAlignment="1">
      <alignment horizontal="center" vertical="center"/>
    </xf>
    <xf numFmtId="0" fontId="33" fillId="2" borderId="0" xfId="5" applyFont="1" applyFill="1" applyAlignment="1" applyProtection="1">
      <alignment vertical="center"/>
      <protection locked="0"/>
    </xf>
    <xf numFmtId="0" fontId="8" fillId="2" borderId="1" xfId="5" applyFill="1" applyBorder="1" applyAlignment="1">
      <alignment horizontal="left" vertical="center"/>
    </xf>
    <xf numFmtId="0" fontId="8" fillId="2" borderId="1" xfId="5" applyFill="1" applyBorder="1" applyAlignment="1">
      <alignment horizontal="center" vertical="center"/>
    </xf>
    <xf numFmtId="0" fontId="2" fillId="0" borderId="0" xfId="5" applyFont="1" applyAlignment="1">
      <alignment horizontal="center"/>
    </xf>
    <xf numFmtId="0" fontId="39" fillId="0" borderId="1" xfId="5" applyFont="1" applyBorder="1" applyAlignment="1">
      <alignment horizontal="center" vertical="center" wrapText="1"/>
    </xf>
    <xf numFmtId="0" fontId="38" fillId="5" borderId="24" xfId="5" applyFont="1" applyFill="1" applyBorder="1" applyAlignment="1">
      <alignment horizontal="center"/>
    </xf>
    <xf numFmtId="0" fontId="8" fillId="2" borderId="26" xfId="5" applyFill="1" applyBorder="1" applyAlignment="1">
      <alignment horizontal="left" vertical="center"/>
    </xf>
    <xf numFmtId="0" fontId="8" fillId="2" borderId="26" xfId="5" applyFill="1" applyBorder="1" applyAlignment="1">
      <alignment horizontal="center" vertical="center"/>
    </xf>
    <xf numFmtId="0" fontId="3" fillId="2" borderId="0" xfId="5" applyFont="1" applyFill="1" applyAlignment="1">
      <alignment horizontal="center" vertical="center"/>
    </xf>
    <xf numFmtId="0" fontId="13" fillId="2" borderId="0" xfId="5" applyFont="1" applyFill="1" applyAlignment="1">
      <alignment horizontal="center"/>
    </xf>
    <xf numFmtId="0" fontId="39" fillId="2" borderId="26" xfId="5" applyFont="1" applyFill="1" applyBorder="1" applyAlignment="1">
      <alignment horizontal="center" vertical="center" wrapText="1"/>
    </xf>
    <xf numFmtId="0" fontId="39" fillId="6" borderId="26" xfId="5" applyFont="1" applyFill="1" applyBorder="1" applyAlignment="1">
      <alignment horizontal="center" vertical="center"/>
    </xf>
    <xf numFmtId="0" fontId="8" fillId="2" borderId="0" xfId="5" applyFill="1" applyAlignment="1">
      <alignment horizontal="left" vertical="center"/>
    </xf>
    <xf numFmtId="0" fontId="8" fillId="2" borderId="0" xfId="5" applyFill="1" applyAlignment="1">
      <alignment horizontal="center"/>
    </xf>
    <xf numFmtId="0" fontId="8" fillId="2" borderId="0" xfId="5" applyFill="1" applyAlignment="1" applyProtection="1">
      <alignment horizontal="center"/>
      <protection locked="0"/>
    </xf>
    <xf numFmtId="0" fontId="3" fillId="2" borderId="0" xfId="5" applyFont="1" applyFill="1" applyProtection="1">
      <protection locked="0"/>
    </xf>
    <xf numFmtId="0" fontId="8" fillId="2" borderId="0" xfId="5" applyFill="1" applyProtection="1">
      <protection locked="0"/>
    </xf>
    <xf numFmtId="0" fontId="2" fillId="13" borderId="1" xfId="5" applyFont="1" applyFill="1" applyBorder="1" applyAlignment="1" applyProtection="1">
      <alignment vertical="center"/>
      <protection locked="0"/>
    </xf>
    <xf numFmtId="0" fontId="8" fillId="4" borderId="11" xfId="5" applyFill="1" applyBorder="1" applyAlignment="1" applyProtection="1">
      <alignment horizontal="center" vertical="center"/>
      <protection locked="0"/>
    </xf>
    <xf numFmtId="0" fontId="2" fillId="2" borderId="20" xfId="5" applyFont="1" applyFill="1" applyBorder="1" applyAlignment="1" applyProtection="1">
      <alignment horizontal="center" vertical="center"/>
      <protection locked="0"/>
    </xf>
    <xf numFmtId="0" fontId="2" fillId="2" borderId="18" xfId="5" applyFont="1" applyFill="1" applyBorder="1" applyAlignment="1" applyProtection="1">
      <alignment vertical="center"/>
      <protection locked="0"/>
    </xf>
    <xf numFmtId="0" fontId="2" fillId="2" borderId="31" xfId="5" applyFont="1" applyFill="1" applyBorder="1" applyAlignment="1" applyProtection="1">
      <alignment vertical="center"/>
      <protection locked="0"/>
    </xf>
    <xf numFmtId="0" fontId="2" fillId="2" borderId="32" xfId="5" applyFont="1" applyFill="1" applyBorder="1" applyAlignment="1" applyProtection="1">
      <alignment vertical="center"/>
      <protection locked="0"/>
    </xf>
    <xf numFmtId="0" fontId="2" fillId="2" borderId="19" xfId="5" applyFont="1" applyFill="1" applyBorder="1" applyAlignment="1" applyProtection="1">
      <alignment horizontal="center" vertical="center"/>
      <protection locked="0"/>
    </xf>
    <xf numFmtId="0" fontId="8" fillId="2" borderId="21" xfId="5" applyFill="1" applyBorder="1" applyAlignment="1" applyProtection="1">
      <alignment horizontal="center" vertical="center"/>
      <protection locked="0"/>
    </xf>
    <xf numFmtId="0" fontId="8" fillId="2" borderId="2" xfId="5" applyFill="1" applyBorder="1" applyAlignment="1" applyProtection="1">
      <alignment horizontal="center" vertical="center"/>
      <protection locked="0"/>
    </xf>
    <xf numFmtId="0" fontId="8" fillId="2" borderId="22" xfId="5" applyFill="1" applyBorder="1" applyAlignment="1" applyProtection="1">
      <alignment horizontal="center" vertical="center"/>
      <protection locked="0"/>
    </xf>
    <xf numFmtId="0" fontId="2" fillId="13" borderId="3" xfId="5" applyFont="1" applyFill="1" applyBorder="1" applyAlignment="1" applyProtection="1">
      <alignment vertical="center"/>
      <protection locked="0"/>
    </xf>
    <xf numFmtId="0" fontId="8" fillId="2" borderId="4" xfId="5" applyFill="1" applyBorder="1" applyAlignment="1" applyProtection="1">
      <alignment horizontal="center" vertical="center"/>
      <protection locked="0"/>
    </xf>
    <xf numFmtId="0" fontId="67" fillId="2" borderId="0" xfId="5" applyFont="1" applyFill="1" applyAlignment="1">
      <alignment vertical="center"/>
    </xf>
    <xf numFmtId="0" fontId="68" fillId="0" borderId="54" xfId="0" applyFont="1" applyBorder="1" applyAlignment="1">
      <alignment horizontal="center"/>
    </xf>
    <xf numFmtId="0" fontId="8" fillId="0" borderId="0" xfId="0" applyFont="1" applyAlignment="1">
      <alignment wrapText="1"/>
    </xf>
    <xf numFmtId="0" fontId="69" fillId="0" borderId="0" xfId="5" applyFont="1"/>
    <xf numFmtId="0" fontId="70" fillId="0" borderId="0" xfId="5" applyFont="1"/>
    <xf numFmtId="0" fontId="8" fillId="0" borderId="0" xfId="5" applyAlignment="1">
      <alignment wrapText="1"/>
    </xf>
    <xf numFmtId="0" fontId="37" fillId="2" borderId="0" xfId="5" applyFont="1" applyFill="1" applyAlignment="1">
      <alignment horizontal="center" vertical="top" wrapText="1"/>
    </xf>
    <xf numFmtId="0" fontId="2" fillId="2" borderId="0" xfId="0" applyFont="1" applyFill="1" applyAlignment="1">
      <alignment vertical="center"/>
    </xf>
    <xf numFmtId="0" fontId="2" fillId="2" borderId="0" xfId="5" applyFont="1" applyFill="1" applyAlignment="1" applyProtection="1">
      <alignment horizontal="center"/>
      <protection locked="0"/>
    </xf>
    <xf numFmtId="0" fontId="79" fillId="11" borderId="43" xfId="0" applyFont="1" applyFill="1" applyBorder="1" applyAlignment="1">
      <alignment horizontal="center" vertical="center"/>
    </xf>
    <xf numFmtId="0" fontId="79" fillId="11" borderId="26" xfId="0" applyFont="1" applyFill="1" applyBorder="1" applyAlignment="1">
      <alignment horizontal="center" vertical="center"/>
    </xf>
    <xf numFmtId="0" fontId="40" fillId="2" borderId="1" xfId="0" applyFont="1" applyFill="1" applyBorder="1"/>
    <xf numFmtId="0" fontId="33" fillId="2" borderId="0" xfId="0" applyFont="1" applyFill="1" applyProtection="1">
      <protection locked="0"/>
    </xf>
    <xf numFmtId="0" fontId="34" fillId="11" borderId="0" xfId="0" applyFont="1" applyFill="1" applyAlignment="1">
      <alignment horizontal="center"/>
    </xf>
    <xf numFmtId="0" fontId="17" fillId="2" borderId="0" xfId="0" applyFont="1" applyFill="1" applyAlignment="1">
      <alignment horizontal="center" wrapText="1"/>
    </xf>
    <xf numFmtId="0" fontId="8" fillId="2" borderId="0" xfId="0" applyFont="1" applyFill="1" applyAlignment="1">
      <alignment horizontal="center" wrapText="1"/>
    </xf>
    <xf numFmtId="0" fontId="12" fillId="2" borderId="0" xfId="0" applyFont="1" applyFill="1" applyAlignment="1">
      <alignment horizontal="center"/>
    </xf>
    <xf numFmtId="0" fontId="3" fillId="2" borderId="0" xfId="0" applyFont="1" applyFill="1" applyAlignment="1">
      <alignment horizontal="center"/>
    </xf>
    <xf numFmtId="0" fontId="27" fillId="2" borderId="0" xfId="1" applyFill="1" applyBorder="1" applyAlignment="1" applyProtection="1">
      <alignment horizontal="center"/>
    </xf>
    <xf numFmtId="0" fontId="81" fillId="2" borderId="0" xfId="0" applyFont="1" applyFill="1" applyAlignment="1">
      <alignment horizontal="center"/>
    </xf>
    <xf numFmtId="0" fontId="8" fillId="13" borderId="0" xfId="0" applyFont="1" applyFill="1" applyAlignment="1" applyProtection="1">
      <alignment horizontal="center" vertical="center" wrapText="1"/>
      <protection locked="0"/>
    </xf>
    <xf numFmtId="0" fontId="72" fillId="2" borderId="13"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0" xfId="0" applyFont="1" applyFill="1" applyAlignment="1">
      <alignment horizontal="left" vertical="center" wrapText="1"/>
    </xf>
    <xf numFmtId="0" fontId="71" fillId="2" borderId="6"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12" xfId="0" applyFont="1" applyFill="1" applyBorder="1" applyAlignment="1">
      <alignment horizontal="center" vertical="center" wrapText="1"/>
    </xf>
    <xf numFmtId="0" fontId="71" fillId="2" borderId="15"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0" fillId="4" borderId="0" xfId="0" applyFill="1" applyAlignment="1" applyProtection="1">
      <alignment horizontal="center"/>
      <protection locked="0"/>
    </xf>
    <xf numFmtId="0" fontId="3" fillId="2" borderId="12" xfId="0" applyFont="1" applyFill="1" applyBorder="1" applyAlignment="1">
      <alignment horizontal="center"/>
    </xf>
    <xf numFmtId="0" fontId="3" fillId="2" borderId="13" xfId="0" applyFont="1" applyFill="1" applyBorder="1" applyAlignment="1">
      <alignment horizontal="center"/>
    </xf>
    <xf numFmtId="0" fontId="3" fillId="2" borderId="15" xfId="0" applyFont="1" applyFill="1" applyBorder="1" applyAlignment="1">
      <alignment horizontal="center"/>
    </xf>
    <xf numFmtId="0" fontId="3" fillId="2" borderId="0" xfId="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32" fillId="0" borderId="15" xfId="0" applyFont="1" applyBorder="1" applyAlignment="1">
      <alignment horizontal="center" vertical="center"/>
    </xf>
    <xf numFmtId="0" fontId="32" fillId="0" borderId="5" xfId="0" applyFont="1" applyBorder="1" applyAlignment="1">
      <alignment horizontal="center" vertical="center"/>
    </xf>
    <xf numFmtId="0" fontId="32" fillId="0" borderId="12" xfId="0" applyFont="1" applyBorder="1" applyAlignment="1">
      <alignment horizontal="center" vertical="center"/>
    </xf>
    <xf numFmtId="0" fontId="0" fillId="0" borderId="15" xfId="0" applyBorder="1"/>
    <xf numFmtId="0" fontId="0" fillId="0" borderId="5" xfId="0" applyBorder="1"/>
    <xf numFmtId="0" fontId="32" fillId="0" borderId="12"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8" xfId="0" applyFont="1" applyBorder="1" applyAlignment="1">
      <alignment horizontal="center" vertical="center"/>
    </xf>
    <xf numFmtId="0" fontId="42" fillId="2" borderId="0" xfId="0" applyFont="1" applyFill="1" applyAlignment="1">
      <alignment horizontal="center" vertical="center" wrapText="1"/>
    </xf>
    <xf numFmtId="0" fontId="42" fillId="2" borderId="0" xfId="0" applyFont="1" applyFill="1" applyAlignment="1">
      <alignment horizontal="center" vertical="center"/>
    </xf>
    <xf numFmtId="0" fontId="32" fillId="0" borderId="29" xfId="0" applyFont="1" applyBorder="1" applyAlignment="1">
      <alignment horizontal="center" vertical="center"/>
    </xf>
    <xf numFmtId="0" fontId="58" fillId="2" borderId="0" xfId="0" applyFont="1" applyFill="1" applyAlignment="1">
      <alignment horizontal="center" vertical="center" wrapText="1"/>
    </xf>
    <xf numFmtId="0" fontId="58" fillId="2" borderId="0" xfId="0" applyFont="1" applyFill="1" applyAlignment="1">
      <alignment horizontal="center" vertical="center"/>
    </xf>
    <xf numFmtId="0" fontId="32" fillId="0" borderId="29" xfId="0" applyFont="1" applyBorder="1" applyAlignment="1">
      <alignment horizontal="center" vertical="center" wrapText="1"/>
    </xf>
    <xf numFmtId="0" fontId="0" fillId="0" borderId="1" xfId="0" applyBorder="1"/>
    <xf numFmtId="0" fontId="32" fillId="0" borderId="1" xfId="0" applyFont="1" applyBorder="1" applyAlignment="1">
      <alignment horizontal="center" vertical="center"/>
    </xf>
    <xf numFmtId="0" fontId="32" fillId="0" borderId="1" xfId="0" applyFont="1" applyBorder="1" applyAlignment="1">
      <alignment horizontal="center" vertical="center" wrapText="1"/>
    </xf>
    <xf numFmtId="0" fontId="32" fillId="0" borderId="7" xfId="0" applyFont="1" applyBorder="1" applyAlignment="1">
      <alignment horizontal="center" vertical="center"/>
    </xf>
    <xf numFmtId="0" fontId="8" fillId="0" borderId="0" xfId="5" applyAlignment="1">
      <alignment horizontal="center"/>
    </xf>
    <xf numFmtId="0" fontId="49" fillId="11" borderId="0" xfId="0" applyFont="1" applyFill="1" applyAlignment="1">
      <alignment horizontal="left"/>
    </xf>
    <xf numFmtId="0" fontId="8" fillId="0" borderId="0" xfId="0" applyFont="1" applyAlignment="1">
      <alignment horizontal="center" vertical="center" wrapText="1"/>
    </xf>
    <xf numFmtId="0" fontId="0" fillId="0" borderId="0" xfId="0" applyAlignment="1">
      <alignment horizontal="center" vertical="center" wrapText="1"/>
    </xf>
    <xf numFmtId="0" fontId="33" fillId="11" borderId="0" xfId="0" applyFont="1" applyFill="1" applyAlignment="1">
      <alignment horizontal="center" vertical="center"/>
    </xf>
    <xf numFmtId="0" fontId="33" fillId="11" borderId="0" xfId="0" applyFont="1" applyFill="1" applyAlignment="1">
      <alignment horizontal="center" vertical="center" wrapText="1"/>
    </xf>
    <xf numFmtId="0" fontId="40" fillId="2" borderId="1" xfId="0" applyFont="1" applyFill="1" applyBorder="1" applyAlignment="1">
      <alignment horizontal="left" vertical="center" wrapText="1"/>
    </xf>
    <xf numFmtId="0" fontId="76" fillId="8" borderId="0" xfId="0" applyFont="1" applyFill="1" applyAlignment="1">
      <alignment horizontal="center" vertical="center"/>
    </xf>
    <xf numFmtId="0" fontId="40" fillId="2" borderId="0" xfId="0" applyFont="1" applyFill="1" applyAlignment="1">
      <alignment horizontal="left"/>
    </xf>
    <xf numFmtId="0" fontId="43" fillId="8" borderId="0" xfId="0" applyFont="1" applyFill="1" applyAlignment="1">
      <alignment horizontal="left"/>
    </xf>
    <xf numFmtId="0" fontId="44" fillId="2" borderId="0" xfId="0" applyFont="1" applyFill="1" applyAlignment="1">
      <alignment horizontal="left"/>
    </xf>
    <xf numFmtId="0" fontId="40" fillId="2" borderId="0" xfId="0" applyFont="1" applyFill="1" applyAlignment="1">
      <alignment horizontal="left" vertical="center"/>
    </xf>
    <xf numFmtId="0" fontId="40" fillId="2" borderId="0" xfId="0" applyFont="1" applyFill="1" applyAlignment="1">
      <alignment horizontal="left" vertical="center" wrapText="1"/>
    </xf>
    <xf numFmtId="0" fontId="40" fillId="2" borderId="0" xfId="0" applyFont="1" applyFill="1" applyAlignment="1">
      <alignment horizontal="left" vertical="center" indent="3"/>
    </xf>
    <xf numFmtId="0" fontId="44" fillId="2" borderId="0" xfId="0" applyFont="1" applyFill="1" applyAlignment="1">
      <alignment horizontal="center"/>
    </xf>
    <xf numFmtId="0" fontId="45" fillId="8" borderId="0" xfId="0" applyFont="1" applyFill="1" applyAlignment="1">
      <alignment horizontal="center" vertical="center"/>
    </xf>
    <xf numFmtId="0" fontId="45" fillId="8" borderId="34" xfId="0" applyFont="1" applyFill="1" applyBorder="1" applyAlignment="1">
      <alignment horizontal="center" vertical="center"/>
    </xf>
    <xf numFmtId="0" fontId="46" fillId="8" borderId="35" xfId="2" applyFont="1" applyFill="1" applyBorder="1" applyAlignment="1">
      <alignment horizontal="center" vertical="center"/>
    </xf>
    <xf numFmtId="0" fontId="46" fillId="8" borderId="36" xfId="2" applyFont="1" applyFill="1" applyBorder="1" applyAlignment="1">
      <alignment horizontal="center" vertical="center"/>
    </xf>
    <xf numFmtId="0" fontId="8" fillId="0" borderId="26" xfId="5" applyBorder="1" applyAlignment="1" applyProtection="1">
      <alignment horizontal="center"/>
      <protection locked="0"/>
    </xf>
    <xf numFmtId="0" fontId="8" fillId="0" borderId="43" xfId="5" applyBorder="1" applyAlignment="1" applyProtection="1">
      <alignment horizontal="center"/>
      <protection locked="0"/>
    </xf>
    <xf numFmtId="0" fontId="8" fillId="0" borderId="44" xfId="5" applyBorder="1" applyAlignment="1" applyProtection="1">
      <alignment horizontal="center"/>
      <protection locked="0"/>
    </xf>
    <xf numFmtId="0" fontId="8" fillId="0" borderId="41" xfId="5" applyBorder="1" applyAlignment="1" applyProtection="1">
      <alignment horizontal="center"/>
      <protection locked="0"/>
    </xf>
    <xf numFmtId="0" fontId="8" fillId="0" borderId="49" xfId="5" applyBorder="1" applyAlignment="1" applyProtection="1">
      <alignment horizontal="center"/>
      <protection locked="0"/>
    </xf>
    <xf numFmtId="0" fontId="8" fillId="0" borderId="50" xfId="5" applyBorder="1" applyAlignment="1" applyProtection="1">
      <alignment horizontal="center"/>
      <protection locked="0"/>
    </xf>
    <xf numFmtId="0" fontId="8" fillId="0" borderId="51" xfId="5" applyBorder="1" applyAlignment="1" applyProtection="1">
      <alignment horizontal="center"/>
      <protection locked="0"/>
    </xf>
    <xf numFmtId="0" fontId="49" fillId="11" borderId="1" xfId="5" applyFont="1" applyFill="1" applyBorder="1" applyAlignment="1">
      <alignment horizontal="center"/>
    </xf>
    <xf numFmtId="0" fontId="49" fillId="11" borderId="30" xfId="5" applyFont="1" applyFill="1" applyBorder="1" applyAlignment="1">
      <alignment horizontal="center"/>
    </xf>
    <xf numFmtId="0" fontId="49" fillId="11" borderId="38" xfId="5" applyFont="1" applyFill="1" applyBorder="1" applyAlignment="1">
      <alignment horizontal="center"/>
    </xf>
    <xf numFmtId="0" fontId="49" fillId="11" borderId="27" xfId="5" applyFont="1" applyFill="1" applyBorder="1" applyAlignment="1">
      <alignment horizontal="center"/>
    </xf>
    <xf numFmtId="0" fontId="52" fillId="0" borderId="0" xfId="5" applyFont="1" applyAlignment="1">
      <alignment horizontal="center" vertical="center"/>
    </xf>
    <xf numFmtId="0" fontId="52" fillId="0" borderId="37" xfId="5" applyFont="1" applyBorder="1" applyAlignment="1">
      <alignment horizontal="center" vertical="center"/>
    </xf>
    <xf numFmtId="0" fontId="63" fillId="13" borderId="26" xfId="5" applyFont="1" applyFill="1" applyBorder="1" applyAlignment="1">
      <alignment horizontal="center" vertical="center"/>
    </xf>
    <xf numFmtId="0" fontId="63" fillId="13" borderId="30" xfId="5" applyFont="1" applyFill="1" applyBorder="1" applyAlignment="1">
      <alignment horizontal="center" vertical="center"/>
    </xf>
    <xf numFmtId="0" fontId="54" fillId="2" borderId="1" xfId="5" applyFont="1" applyFill="1" applyBorder="1" applyAlignment="1">
      <alignment horizontal="right" vertical="center"/>
    </xf>
    <xf numFmtId="0" fontId="54" fillId="2" borderId="33" xfId="5" applyFont="1" applyFill="1" applyBorder="1" applyAlignment="1">
      <alignment horizontal="right" vertical="center"/>
    </xf>
    <xf numFmtId="0" fontId="33" fillId="11" borderId="0" xfId="5" applyFont="1" applyFill="1" applyAlignment="1">
      <alignment horizontal="center" vertical="center"/>
    </xf>
    <xf numFmtId="2" fontId="62" fillId="15" borderId="0" xfId="5" applyNumberFormat="1" applyFont="1" applyFill="1" applyAlignment="1">
      <alignment horizontal="center" vertical="center"/>
    </xf>
    <xf numFmtId="0" fontId="33" fillId="11" borderId="42" xfId="5" applyFont="1" applyFill="1" applyBorder="1" applyAlignment="1">
      <alignment horizontal="center" vertical="center"/>
    </xf>
    <xf numFmtId="0" fontId="33" fillId="11" borderId="33" xfId="5" applyFont="1" applyFill="1" applyBorder="1" applyAlignment="1">
      <alignment horizontal="center" vertical="center"/>
    </xf>
    <xf numFmtId="0" fontId="33" fillId="11" borderId="26" xfId="5" applyFont="1" applyFill="1" applyBorder="1" applyAlignment="1">
      <alignment horizontal="center" vertical="center"/>
    </xf>
    <xf numFmtId="0" fontId="8" fillId="2" borderId="52" xfId="5" applyFill="1" applyBorder="1" applyAlignment="1">
      <alignment horizontal="right" wrapText="1"/>
    </xf>
    <xf numFmtId="0" fontId="8" fillId="2" borderId="0" xfId="5" applyFill="1" applyAlignment="1">
      <alignment horizontal="right" wrapText="1"/>
    </xf>
    <xf numFmtId="0" fontId="33" fillId="0" borderId="0" xfId="5" applyFont="1" applyAlignment="1">
      <alignment horizontal="center" vertical="center"/>
    </xf>
    <xf numFmtId="0" fontId="50" fillId="3" borderId="0" xfId="5" applyFont="1" applyFill="1" applyAlignment="1">
      <alignment horizontal="center" vertical="center" wrapText="1"/>
    </xf>
    <xf numFmtId="0" fontId="33" fillId="11" borderId="0" xfId="5" applyFont="1" applyFill="1" applyAlignment="1">
      <alignment horizontal="center" vertical="center" wrapText="1"/>
    </xf>
    <xf numFmtId="0" fontId="73" fillId="2" borderId="12" xfId="5" applyFont="1" applyFill="1" applyBorder="1" applyAlignment="1">
      <alignment horizontal="center" wrapText="1"/>
    </xf>
    <xf numFmtId="0" fontId="73" fillId="2" borderId="13" xfId="5" applyFont="1" applyFill="1" applyBorder="1" applyAlignment="1">
      <alignment horizontal="center" wrapText="1"/>
    </xf>
    <xf numFmtId="0" fontId="73" fillId="2" borderId="14" xfId="5" applyFont="1" applyFill="1" applyBorder="1" applyAlignment="1">
      <alignment horizontal="center" wrapText="1"/>
    </xf>
    <xf numFmtId="0" fontId="73" fillId="2" borderId="5" xfId="5" applyFont="1" applyFill="1" applyBorder="1" applyAlignment="1">
      <alignment horizontal="center" wrapText="1"/>
    </xf>
    <xf numFmtId="0" fontId="73" fillId="2" borderId="16" xfId="5" applyFont="1" applyFill="1" applyBorder="1" applyAlignment="1">
      <alignment horizontal="center" wrapText="1"/>
    </xf>
    <xf numFmtId="0" fontId="73" fillId="2" borderId="17" xfId="5" applyFont="1" applyFill="1" applyBorder="1" applyAlignment="1">
      <alignment horizontal="center" wrapText="1"/>
    </xf>
    <xf numFmtId="0" fontId="8" fillId="0" borderId="1" xfId="5" applyBorder="1" applyAlignment="1" applyProtection="1">
      <alignment horizontal="center"/>
      <protection locked="0"/>
    </xf>
    <xf numFmtId="0" fontId="8" fillId="0" borderId="33" xfId="5" applyBorder="1" applyAlignment="1" applyProtection="1">
      <alignment horizontal="center"/>
      <protection locked="0"/>
    </xf>
    <xf numFmtId="0" fontId="8" fillId="0" borderId="38" xfId="5" applyBorder="1" applyAlignment="1" applyProtection="1">
      <alignment horizontal="center"/>
      <protection locked="0"/>
    </xf>
    <xf numFmtId="0" fontId="8" fillId="0" borderId="27" xfId="5" applyBorder="1" applyAlignment="1" applyProtection="1">
      <alignment horizontal="center"/>
      <protection locked="0"/>
    </xf>
    <xf numFmtId="0" fontId="54" fillId="2" borderId="0" xfId="5" applyFont="1" applyFill="1" applyAlignment="1">
      <alignment horizontal="center" vertical="center"/>
    </xf>
    <xf numFmtId="2" fontId="50" fillId="16" borderId="0" xfId="5" applyNumberFormat="1" applyFont="1" applyFill="1" applyAlignment="1">
      <alignment horizontal="center" vertical="center"/>
    </xf>
    <xf numFmtId="0" fontId="53" fillId="13" borderId="0" xfId="5" applyFont="1" applyFill="1" applyAlignment="1" applyProtection="1">
      <alignment horizontal="center" vertical="center"/>
      <protection locked="0"/>
    </xf>
    <xf numFmtId="0" fontId="53" fillId="13" borderId="37" xfId="5" applyFont="1" applyFill="1" applyBorder="1" applyAlignment="1" applyProtection="1">
      <alignment horizontal="center" vertical="center"/>
      <protection locked="0"/>
    </xf>
    <xf numFmtId="0" fontId="8" fillId="2" borderId="0" xfId="5" applyFill="1" applyAlignment="1">
      <alignment horizontal="left" wrapText="1"/>
    </xf>
    <xf numFmtId="0" fontId="8" fillId="2" borderId="52" xfId="5" applyFill="1" applyBorder="1" applyAlignment="1">
      <alignment horizontal="left" wrapText="1"/>
    </xf>
    <xf numFmtId="0" fontId="33" fillId="11" borderId="30" xfId="5" applyFont="1" applyFill="1" applyBorder="1" applyAlignment="1">
      <alignment horizontal="center" vertical="center"/>
    </xf>
    <xf numFmtId="0" fontId="33" fillId="11" borderId="1" xfId="5" applyFont="1" applyFill="1" applyBorder="1" applyAlignment="1">
      <alignment horizontal="center" vertical="center"/>
    </xf>
    <xf numFmtId="0" fontId="69" fillId="0" borderId="0" xfId="5" applyFont="1" applyAlignment="1">
      <alignment horizontal="center"/>
    </xf>
    <xf numFmtId="0" fontId="38" fillId="0" borderId="0" xfId="5" applyFont="1" applyAlignment="1">
      <alignment horizontal="center"/>
    </xf>
    <xf numFmtId="0" fontId="69" fillId="0" borderId="0" xfId="5" applyFont="1" applyAlignment="1">
      <alignment horizontal="center" vertical="center"/>
    </xf>
    <xf numFmtId="0" fontId="8" fillId="2" borderId="1" xfId="5" applyFill="1" applyBorder="1" applyAlignment="1" applyProtection="1">
      <alignment horizontal="center" vertical="center"/>
      <protection locked="0"/>
    </xf>
    <xf numFmtId="0" fontId="2" fillId="2" borderId="13" xfId="5" applyFont="1" applyFill="1" applyBorder="1" applyAlignment="1">
      <alignment horizontal="right" vertical="center"/>
    </xf>
    <xf numFmtId="0" fontId="2" fillId="2" borderId="14" xfId="5" applyFont="1" applyFill="1" applyBorder="1" applyAlignment="1">
      <alignment horizontal="right" vertical="center"/>
    </xf>
    <xf numFmtId="0" fontId="5" fillId="3" borderId="10" xfId="5" applyFont="1" applyFill="1" applyBorder="1" applyAlignment="1">
      <alignment horizontal="center" vertical="center"/>
    </xf>
    <xf numFmtId="0" fontId="5" fillId="3" borderId="25" xfId="5" applyFont="1" applyFill="1" applyBorder="1" applyAlignment="1">
      <alignment horizontal="center" vertical="center"/>
    </xf>
    <xf numFmtId="0" fontId="39" fillId="2" borderId="22" xfId="5" applyFont="1" applyFill="1" applyBorder="1" applyAlignment="1">
      <alignment horizontal="right" vertical="center"/>
    </xf>
    <xf numFmtId="0" fontId="39" fillId="2" borderId="26" xfId="5" applyFont="1" applyFill="1" applyBorder="1" applyAlignment="1">
      <alignment horizontal="right" vertical="center"/>
    </xf>
    <xf numFmtId="0" fontId="11" fillId="3" borderId="10" xfId="5" applyFont="1" applyFill="1" applyBorder="1" applyAlignment="1">
      <alignment horizontal="center" vertical="center"/>
    </xf>
    <xf numFmtId="0" fontId="11" fillId="3" borderId="24" xfId="5" applyFont="1" applyFill="1" applyBorder="1" applyAlignment="1">
      <alignment horizontal="center" vertical="center"/>
    </xf>
    <xf numFmtId="0" fontId="11" fillId="3" borderId="25" xfId="5" applyFont="1" applyFill="1" applyBorder="1" applyAlignment="1">
      <alignment horizontal="center" vertical="center"/>
    </xf>
    <xf numFmtId="0" fontId="39" fillId="2" borderId="21" xfId="5" applyFont="1" applyFill="1" applyBorder="1" applyAlignment="1">
      <alignment horizontal="right" vertical="center"/>
    </xf>
    <xf numFmtId="0" fontId="39" fillId="2" borderId="1" xfId="5" applyFont="1" applyFill="1" applyBorder="1" applyAlignment="1">
      <alignment horizontal="right" vertical="center"/>
    </xf>
    <xf numFmtId="0" fontId="41" fillId="2" borderId="20" xfId="5" applyFont="1" applyFill="1" applyBorder="1" applyAlignment="1">
      <alignment horizontal="center" vertical="center"/>
    </xf>
    <xf numFmtId="0" fontId="41" fillId="2" borderId="18" xfId="5" applyFont="1" applyFill="1" applyBorder="1" applyAlignment="1">
      <alignment horizontal="center" vertical="center"/>
    </xf>
    <xf numFmtId="0" fontId="19" fillId="2" borderId="1" xfId="0" applyFont="1" applyFill="1" applyBorder="1" applyAlignment="1">
      <alignment horizontal="right" vertical="center" wrapText="1"/>
    </xf>
    <xf numFmtId="0" fontId="2" fillId="2" borderId="2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38" xfId="0" applyFont="1"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19" fillId="2" borderId="26" xfId="0" applyFont="1" applyFill="1" applyBorder="1" applyAlignment="1">
      <alignment horizontal="right" wrapText="1"/>
    </xf>
    <xf numFmtId="0" fontId="19" fillId="2" borderId="53" xfId="0" applyFont="1" applyFill="1" applyBorder="1" applyAlignment="1">
      <alignment horizontal="right" wrapText="1"/>
    </xf>
    <xf numFmtId="0" fontId="19" fillId="2" borderId="1" xfId="0" applyFont="1" applyFill="1" applyBorder="1" applyAlignment="1">
      <alignment horizontal="right" wrapText="1"/>
    </xf>
    <xf numFmtId="0" fontId="8" fillId="2" borderId="3" xfId="0" applyFont="1" applyFill="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66" fillId="2" borderId="0" xfId="0" applyFont="1" applyFill="1" applyAlignment="1">
      <alignment horizontal="center" vertical="center"/>
    </xf>
    <xf numFmtId="0" fontId="0" fillId="2" borderId="1" xfId="0" applyFill="1" applyBorder="1" applyAlignment="1">
      <alignment horizontal="center" vertical="center"/>
    </xf>
    <xf numFmtId="0" fontId="56" fillId="3" borderId="12" xfId="0" applyFont="1" applyFill="1" applyBorder="1" applyAlignment="1">
      <alignment horizontal="center" vertical="center"/>
    </xf>
    <xf numFmtId="0" fontId="56" fillId="3" borderId="1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4" xfId="0" applyFont="1" applyFill="1" applyBorder="1" applyAlignment="1">
      <alignment horizontal="center" vertical="center"/>
    </xf>
    <xf numFmtId="0" fontId="11" fillId="3" borderId="25" xfId="0" applyFont="1" applyFill="1" applyBorder="1" applyAlignment="1">
      <alignment horizontal="center" vertical="center"/>
    </xf>
    <xf numFmtId="0" fontId="19" fillId="2" borderId="0" xfId="0" applyFont="1" applyFill="1" applyAlignment="1">
      <alignment horizontal="right" wrapText="1"/>
    </xf>
    <xf numFmtId="0" fontId="2" fillId="20" borderId="0" xfId="5" applyFont="1" applyFill="1" applyAlignment="1" applyProtection="1">
      <alignment horizontal="center"/>
      <protection locked="0"/>
    </xf>
    <xf numFmtId="0" fontId="3" fillId="20" borderId="0" xfId="5" applyFont="1" applyFill="1" applyProtection="1">
      <protection locked="0"/>
    </xf>
    <xf numFmtId="0" fontId="8" fillId="20" borderId="0" xfId="5" applyFill="1" applyProtection="1">
      <protection locked="0"/>
    </xf>
    <xf numFmtId="0" fontId="8" fillId="20" borderId="0" xfId="5" applyFill="1" applyAlignment="1" applyProtection="1">
      <alignment horizontal="center"/>
      <protection locked="0"/>
    </xf>
    <xf numFmtId="0" fontId="2" fillId="20" borderId="20" xfId="5" applyFont="1" applyFill="1" applyBorder="1" applyAlignment="1" applyProtection="1">
      <alignment horizontal="center" vertical="center"/>
      <protection locked="0"/>
    </xf>
    <xf numFmtId="0" fontId="2" fillId="20" borderId="18" xfId="5" applyFont="1" applyFill="1" applyBorder="1" applyAlignment="1" applyProtection="1">
      <alignment vertical="center"/>
      <protection locked="0"/>
    </xf>
    <xf numFmtId="0" fontId="2" fillId="20" borderId="31" xfId="5" applyFont="1" applyFill="1" applyBorder="1" applyAlignment="1" applyProtection="1">
      <alignment horizontal="center" vertical="center"/>
      <protection locked="0"/>
    </xf>
    <xf numFmtId="0" fontId="2" fillId="20" borderId="32" xfId="5" applyFont="1" applyFill="1" applyBorder="1" applyAlignment="1" applyProtection="1">
      <alignment horizontal="center" vertical="center"/>
      <protection locked="0"/>
    </xf>
    <xf numFmtId="0" fontId="2" fillId="20" borderId="23" xfId="5" applyFont="1" applyFill="1" applyBorder="1" applyAlignment="1" applyProtection="1">
      <alignment horizontal="center" vertical="center"/>
      <protection locked="0"/>
    </xf>
    <xf numFmtId="0" fontId="2" fillId="20" borderId="19" xfId="5" applyFont="1" applyFill="1" applyBorder="1" applyAlignment="1" applyProtection="1">
      <alignment horizontal="center" vertical="center"/>
      <protection locked="0"/>
    </xf>
    <xf numFmtId="0" fontId="8" fillId="20" borderId="21" xfId="5" applyFill="1" applyBorder="1" applyAlignment="1" applyProtection="1">
      <alignment horizontal="center" vertical="center"/>
      <protection locked="0"/>
    </xf>
    <xf numFmtId="0" fontId="2" fillId="20" borderId="1" xfId="5" applyFont="1" applyFill="1" applyBorder="1" applyAlignment="1" applyProtection="1">
      <alignment vertical="center"/>
      <protection locked="0"/>
    </xf>
    <xf numFmtId="0" fontId="8" fillId="20" borderId="1" xfId="5" applyFill="1" applyBorder="1" applyAlignment="1" applyProtection="1">
      <alignment horizontal="center" vertical="center"/>
      <protection locked="0"/>
    </xf>
    <xf numFmtId="0" fontId="8" fillId="20" borderId="2" xfId="5" applyFill="1" applyBorder="1" applyAlignment="1" applyProtection="1">
      <alignment horizontal="center" vertical="center"/>
      <protection locked="0"/>
    </xf>
    <xf numFmtId="0" fontId="8" fillId="20" borderId="22" xfId="5" applyFill="1" applyBorder="1" applyAlignment="1" applyProtection="1">
      <alignment horizontal="center" vertical="center"/>
      <protection locked="0"/>
    </xf>
    <xf numFmtId="0" fontId="8" fillId="20" borderId="3" xfId="5" applyFill="1" applyBorder="1" applyAlignment="1" applyProtection="1">
      <alignment horizontal="center" vertical="center"/>
      <protection locked="0"/>
    </xf>
    <xf numFmtId="0" fontId="8" fillId="20" borderId="4" xfId="5" applyFill="1" applyBorder="1" applyAlignment="1" applyProtection="1">
      <alignment horizontal="center" vertical="center"/>
      <protection locked="0"/>
    </xf>
    <xf numFmtId="0" fontId="8" fillId="20" borderId="0" xfId="5" applyFill="1" applyAlignment="1">
      <alignment horizontal="center" vertical="center"/>
    </xf>
    <xf numFmtId="0" fontId="8" fillId="20" borderId="0" xfId="5" applyFill="1" applyAlignment="1">
      <alignment vertical="center"/>
    </xf>
    <xf numFmtId="0" fontId="2" fillId="20" borderId="0" xfId="5" applyFont="1" applyFill="1" applyAlignment="1">
      <alignment horizontal="right" vertical="center"/>
    </xf>
    <xf numFmtId="0" fontId="2" fillId="20" borderId="6" xfId="5" applyFont="1" applyFill="1" applyBorder="1" applyAlignment="1">
      <alignment horizontal="right" vertical="center"/>
    </xf>
    <xf numFmtId="0" fontId="8" fillId="20" borderId="11" xfId="5" applyFill="1" applyBorder="1" applyAlignment="1" applyProtection="1">
      <alignment horizontal="center" vertical="center"/>
      <protection locked="0"/>
    </xf>
    <xf numFmtId="0" fontId="2" fillId="20" borderId="23" xfId="5" applyFont="1" applyFill="1" applyBorder="1" applyAlignment="1" applyProtection="1">
      <alignment vertical="center"/>
      <protection locked="0"/>
    </xf>
    <xf numFmtId="0" fontId="2" fillId="20" borderId="0" xfId="0" applyFont="1" applyFill="1" applyAlignment="1">
      <alignment horizontal="center" vertical="center"/>
    </xf>
    <xf numFmtId="0" fontId="3" fillId="20" borderId="0" xfId="0" applyFont="1" applyFill="1"/>
    <xf numFmtId="0" fontId="0" fillId="20" borderId="0" xfId="0" applyFill="1"/>
    <xf numFmtId="0" fontId="0" fillId="20" borderId="0" xfId="0" applyFill="1" applyAlignment="1">
      <alignment horizontal="center"/>
    </xf>
    <xf numFmtId="0" fontId="2" fillId="20" borderId="20" xfId="0" applyFont="1" applyFill="1" applyBorder="1" applyAlignment="1" applyProtection="1">
      <alignment horizontal="center" vertical="center"/>
      <protection locked="0"/>
    </xf>
    <xf numFmtId="0" fontId="2" fillId="20" borderId="18" xfId="0" applyFont="1" applyFill="1" applyBorder="1" applyAlignment="1" applyProtection="1">
      <alignment vertical="center"/>
      <protection locked="0"/>
    </xf>
    <xf numFmtId="0" fontId="2" fillId="20" borderId="18" xfId="0" applyFont="1" applyFill="1" applyBorder="1" applyAlignment="1" applyProtection="1">
      <alignment horizontal="center" vertical="center"/>
      <protection locked="0"/>
    </xf>
    <xf numFmtId="0" fontId="2" fillId="20" borderId="19" xfId="0" applyFont="1" applyFill="1" applyBorder="1" applyAlignment="1" applyProtection="1">
      <alignment horizontal="center" vertical="center"/>
      <protection locked="0"/>
    </xf>
    <xf numFmtId="0" fontId="0" fillId="20" borderId="21" xfId="0" applyFill="1" applyBorder="1" applyAlignment="1" applyProtection="1">
      <alignment horizontal="center" vertical="center"/>
      <protection locked="0"/>
    </xf>
    <xf numFmtId="0" fontId="2" fillId="20" borderId="1" xfId="0" applyFont="1" applyFill="1" applyBorder="1" applyAlignment="1" applyProtection="1">
      <alignment vertical="center"/>
      <protection locked="0"/>
    </xf>
    <xf numFmtId="0" fontId="8" fillId="20" borderId="1" xfId="0" applyFont="1" applyFill="1" applyBorder="1" applyAlignment="1" applyProtection="1">
      <alignment horizontal="center" vertical="center"/>
      <protection locked="0"/>
    </xf>
    <xf numFmtId="0" fontId="8" fillId="20" borderId="2" xfId="0" applyFont="1" applyFill="1" applyBorder="1" applyAlignment="1" applyProtection="1">
      <alignment horizontal="center" vertical="center"/>
      <protection locked="0"/>
    </xf>
    <xf numFmtId="0" fontId="0" fillId="20" borderId="22" xfId="0" applyFill="1" applyBorder="1" applyAlignment="1" applyProtection="1">
      <alignment horizontal="center" vertical="center"/>
      <protection locked="0"/>
    </xf>
    <xf numFmtId="0" fontId="8" fillId="20" borderId="3" xfId="0" applyFont="1" applyFill="1" applyBorder="1" applyAlignment="1" applyProtection="1">
      <alignment horizontal="center" vertical="center"/>
      <protection locked="0"/>
    </xf>
    <xf numFmtId="0" fontId="8" fillId="20" borderId="4" xfId="0" applyFont="1" applyFill="1" applyBorder="1" applyAlignment="1" applyProtection="1">
      <alignment horizontal="center" vertical="center"/>
      <protection locked="0"/>
    </xf>
    <xf numFmtId="0" fontId="0" fillId="20" borderId="0" xfId="0" applyFill="1" applyAlignment="1">
      <alignment horizontal="center" vertical="center"/>
    </xf>
    <xf numFmtId="0" fontId="0" fillId="20" borderId="0" xfId="0" applyFill="1" applyAlignment="1">
      <alignment vertical="center"/>
    </xf>
    <xf numFmtId="0" fontId="2" fillId="20" borderId="0" xfId="0" applyFont="1" applyFill="1" applyAlignment="1">
      <alignment horizontal="right" vertical="center"/>
    </xf>
    <xf numFmtId="0" fontId="0" fillId="20" borderId="11" xfId="0" applyFill="1" applyBorder="1" applyAlignment="1" applyProtection="1">
      <alignment horizontal="center" vertical="center"/>
      <protection locked="0"/>
    </xf>
    <xf numFmtId="0" fontId="55" fillId="20" borderId="0" xfId="0" applyFont="1" applyFill="1"/>
    <xf numFmtId="0" fontId="33" fillId="20" borderId="0" xfId="0" applyFont="1" applyFill="1"/>
    <xf numFmtId="0" fontId="33" fillId="20" borderId="0" xfId="0" applyFont="1" applyFill="1" applyAlignment="1">
      <alignment horizontal="center"/>
    </xf>
    <xf numFmtId="0" fontId="2" fillId="20" borderId="33" xfId="0" applyFont="1" applyFill="1" applyBorder="1" applyAlignment="1" applyProtection="1">
      <alignment horizontal="center" vertical="center"/>
      <protection locked="0"/>
    </xf>
    <xf numFmtId="0" fontId="2" fillId="20" borderId="38" xfId="0" applyFont="1" applyFill="1" applyBorder="1" applyAlignment="1" applyProtection="1">
      <alignment horizontal="center" vertical="center"/>
      <protection locked="0"/>
    </xf>
    <xf numFmtId="0" fontId="40" fillId="2" borderId="1" xfId="0" applyFont="1" applyFill="1" applyBorder="1" applyAlignment="1">
      <alignment wrapText="1"/>
    </xf>
    <xf numFmtId="0" fontId="40" fillId="2" borderId="1" xfId="0" applyFont="1" applyFill="1" applyBorder="1" applyAlignment="1">
      <alignment horizontal="left" vertical="center"/>
    </xf>
  </cellXfs>
  <cellStyles count="7">
    <cellStyle name="Lien hypertexte"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 name="Normal 6" xfId="6" xr:uid="{13D0BFA4-85EE-4F4C-89B0-BD475EE5D77A}"/>
  </cellStyles>
  <dxfs count="1">
    <dxf>
      <fill>
        <patternFill>
          <bgColor rgb="FFFF9966"/>
        </patternFill>
      </fill>
    </dxf>
  </dxfs>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checked="Checked" firstButton="1" fmlaLink="'dif tumbling'!$M$2"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dif tumbling'!$N$2" noThreeD="1"/>
</file>

<file path=xl/ctrlProps/ctrlProp15.xml><?xml version="1.0" encoding="utf-8"?>
<formControlPr xmlns="http://schemas.microsoft.com/office/spreadsheetml/2009/9/main" objectType="Radio" checked="Checked"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fmlaLink="'dif mini tramp'!$L$2" noThreeD="1"/>
</file>

<file path=xl/ctrlProps/ctrlProp22.xml><?xml version="1.0" encoding="utf-8"?>
<formControlPr xmlns="http://schemas.microsoft.com/office/spreadsheetml/2009/9/main" objectType="Radio" checked="Checked"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checked="Checked" firstButton="1" fmlaLink="'dif mini tramp'!$M$2" noThreeD="1"/>
</file>

<file path=xl/ctrlProps/ctrlProp25.xml><?xml version="1.0" encoding="utf-8"?>
<formControlPr xmlns="http://schemas.microsoft.com/office/spreadsheetml/2009/9/main" objectType="Radio"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dif mini tramp'!$N$2" noThreeD="1"/>
</file>

<file path=xl/ctrlProps/ctrlProp28.xml><?xml version="1.0" encoding="utf-8"?>
<formControlPr xmlns="http://schemas.microsoft.com/office/spreadsheetml/2009/9/main" objectType="Radio" checked="Checked"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dif tumbling'!$L$2"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26.sv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svg"/><Relationship Id="rId1" Type="http://schemas.openxmlformats.org/officeDocument/2006/relationships/image" Target="../media/image19.png"/><Relationship Id="rId6" Type="http://schemas.openxmlformats.org/officeDocument/2006/relationships/image" Target="../media/image24.sv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svg"/><Relationship Id="rId9"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jpe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e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svg"/><Relationship Id="rId1" Type="http://schemas.openxmlformats.org/officeDocument/2006/relationships/image" Target="../media/image15.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3248025</xdr:colOff>
      <xdr:row>62</xdr:row>
      <xdr:rowOff>38100</xdr:rowOff>
    </xdr:from>
    <xdr:to>
      <xdr:col>2</xdr:col>
      <xdr:colOff>0</xdr:colOff>
      <xdr:row>62</xdr:row>
      <xdr:rowOff>165100</xdr:rowOff>
    </xdr:to>
    <xdr:pic>
      <xdr:nvPicPr>
        <xdr:cNvPr id="2" name="Picture 10">
          <a:extLst>
            <a:ext uri="{FF2B5EF4-FFF2-40B4-BE49-F238E27FC236}">
              <a16:creationId xmlns:a16="http://schemas.microsoft.com/office/drawing/2014/main" id="{10C4D9F6-C2ED-4372-B666-0304AD0650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664" y="8124825"/>
          <a:ext cx="496661" cy="125639"/>
        </a:xfrm>
        <a:prstGeom prst="rect">
          <a:avLst/>
        </a:prstGeom>
        <a:noFill/>
        <a:ln>
          <a:noFill/>
        </a:ln>
      </xdr:spPr>
    </xdr:pic>
    <xdr:clientData/>
  </xdr:twoCellAnchor>
  <xdr:twoCellAnchor>
    <xdr:from>
      <xdr:col>1</xdr:col>
      <xdr:colOff>3248025</xdr:colOff>
      <xdr:row>81</xdr:row>
      <xdr:rowOff>38100</xdr:rowOff>
    </xdr:from>
    <xdr:to>
      <xdr:col>2</xdr:col>
      <xdr:colOff>0</xdr:colOff>
      <xdr:row>81</xdr:row>
      <xdr:rowOff>165100</xdr:rowOff>
    </xdr:to>
    <xdr:pic>
      <xdr:nvPicPr>
        <xdr:cNvPr id="3" name="Picture 10">
          <a:extLst>
            <a:ext uri="{FF2B5EF4-FFF2-40B4-BE49-F238E27FC236}">
              <a16:creationId xmlns:a16="http://schemas.microsoft.com/office/drawing/2014/main" id="{12A923BF-BDA6-4A3F-95D6-9A81021AC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9600" y="18764250"/>
          <a:ext cx="3175" cy="123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795457</xdr:colOff>
      <xdr:row>3</xdr:row>
      <xdr:rowOff>980786</xdr:rowOff>
    </xdr:from>
    <xdr:ext cx="399004" cy="311727"/>
    <xdr:sp macro="" textlink="">
      <xdr:nvSpPr>
        <xdr:cNvPr id="3" name="Text Box 15">
          <a:extLst>
            <a:ext uri="{FF2B5EF4-FFF2-40B4-BE49-F238E27FC236}">
              <a16:creationId xmlns:a16="http://schemas.microsoft.com/office/drawing/2014/main" id="{00000000-0008-0000-1C00-000003000000}"/>
            </a:ext>
          </a:extLst>
        </xdr:cNvPr>
        <xdr:cNvSpPr txBox="1">
          <a:spLocks noChangeArrowheads="1"/>
        </xdr:cNvSpPr>
      </xdr:nvSpPr>
      <xdr:spPr bwMode="auto">
        <a:xfrm>
          <a:off x="17884428" y="2011727"/>
          <a:ext cx="399004" cy="31172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VA</a:t>
          </a:r>
        </a:p>
      </xdr:txBody>
    </xdr:sp>
    <xdr:clientData/>
  </xdr:oneCellAnchor>
  <xdr:oneCellAnchor>
    <xdr:from>
      <xdr:col>18</xdr:col>
      <xdr:colOff>406346</xdr:colOff>
      <xdr:row>3</xdr:row>
      <xdr:rowOff>590851</xdr:rowOff>
    </xdr:from>
    <xdr:ext cx="409730" cy="321273"/>
    <xdr:sp macro="" textlink="">
      <xdr:nvSpPr>
        <xdr:cNvPr id="4" name="Text Box 15">
          <a:extLst>
            <a:ext uri="{FF2B5EF4-FFF2-40B4-BE49-F238E27FC236}">
              <a16:creationId xmlns:a16="http://schemas.microsoft.com/office/drawing/2014/main" id="{00000000-0008-0000-1C00-000004000000}"/>
            </a:ext>
          </a:extLst>
        </xdr:cNvPr>
        <xdr:cNvSpPr txBox="1">
          <a:spLocks noChangeArrowheads="1"/>
        </xdr:cNvSpPr>
      </xdr:nvSpPr>
      <xdr:spPr bwMode="auto">
        <a:xfrm>
          <a:off x="18335758" y="1621792"/>
          <a:ext cx="409730" cy="321273"/>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18</xdr:col>
      <xdr:colOff>821628</xdr:colOff>
      <xdr:row>3</xdr:row>
      <xdr:rowOff>1561252</xdr:rowOff>
    </xdr:from>
    <xdr:to>
      <xdr:col>18</xdr:col>
      <xdr:colOff>821628</xdr:colOff>
      <xdr:row>5</xdr:row>
      <xdr:rowOff>7556</xdr:rowOff>
    </xdr:to>
    <xdr:cxnSp macro="">
      <xdr:nvCxnSpPr>
        <xdr:cNvPr id="8" name="Connecteur droit avec flèche 53">
          <a:extLst>
            <a:ext uri="{FF2B5EF4-FFF2-40B4-BE49-F238E27FC236}">
              <a16:creationId xmlns:a16="http://schemas.microsoft.com/office/drawing/2014/main" id="{00000000-0008-0000-1C00-000008000000}"/>
            </a:ext>
          </a:extLst>
        </xdr:cNvPr>
        <xdr:cNvCxnSpPr>
          <a:cxnSpLocks noChangeShapeType="1"/>
        </xdr:cNvCxnSpPr>
      </xdr:nvCxnSpPr>
      <xdr:spPr bwMode="auto">
        <a:xfrm flipV="1">
          <a:off x="18751040" y="2592193"/>
          <a:ext cx="0" cy="295275"/>
        </a:xfrm>
        <a:prstGeom prst="straightConnector1">
          <a:avLst/>
        </a:prstGeom>
        <a:noFill/>
        <a:ln w="28575" algn="ctr">
          <a:solidFill>
            <a:srgbClr val="000000"/>
          </a:solidFill>
          <a:round/>
          <a:headEnd/>
          <a:tailEnd type="triangle" w="med" len="med"/>
        </a:ln>
      </xdr:spPr>
    </xdr:cxnSp>
    <xdr:clientData/>
  </xdr:twoCellAnchor>
  <xdr:oneCellAnchor>
    <xdr:from>
      <xdr:col>17</xdr:col>
      <xdr:colOff>615834</xdr:colOff>
      <xdr:row>3</xdr:row>
      <xdr:rowOff>572188</xdr:rowOff>
    </xdr:from>
    <xdr:ext cx="470677" cy="332347"/>
    <xdr:sp macro="" textlink="">
      <xdr:nvSpPr>
        <xdr:cNvPr id="9" name="Text Box 15">
          <a:extLst>
            <a:ext uri="{FF2B5EF4-FFF2-40B4-BE49-F238E27FC236}">
              <a16:creationId xmlns:a16="http://schemas.microsoft.com/office/drawing/2014/main" id="{00000000-0008-0000-1C00-000009000000}"/>
            </a:ext>
          </a:extLst>
        </xdr:cNvPr>
        <xdr:cNvSpPr txBox="1">
          <a:spLocks noChangeArrowheads="1"/>
        </xdr:cNvSpPr>
      </xdr:nvSpPr>
      <xdr:spPr bwMode="auto">
        <a:xfrm>
          <a:off x="17704805" y="1603129"/>
          <a:ext cx="470677" cy="33234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xdr:oneCellAnchor>
    <xdr:from>
      <xdr:col>17</xdr:col>
      <xdr:colOff>772680</xdr:colOff>
      <xdr:row>3</xdr:row>
      <xdr:rowOff>1506668</xdr:rowOff>
    </xdr:from>
    <xdr:ext cx="447195" cy="243888"/>
    <xdr:sp macro="" textlink="">
      <xdr:nvSpPr>
        <xdr:cNvPr id="135" name="Text Box 15">
          <a:extLst>
            <a:ext uri="{FF2B5EF4-FFF2-40B4-BE49-F238E27FC236}">
              <a16:creationId xmlns:a16="http://schemas.microsoft.com/office/drawing/2014/main" id="{00000000-0008-0000-1C00-000087000000}"/>
            </a:ext>
          </a:extLst>
        </xdr:cNvPr>
        <xdr:cNvSpPr txBox="1">
          <a:spLocks noChangeArrowheads="1"/>
        </xdr:cNvSpPr>
      </xdr:nvSpPr>
      <xdr:spPr bwMode="auto">
        <a:xfrm>
          <a:off x="17861651" y="2537609"/>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GE</a:t>
          </a:r>
        </a:p>
      </xdr:txBody>
    </xdr:sp>
    <xdr:clientData/>
  </xdr:oneCellAnchor>
  <xdr:oneCellAnchor>
    <xdr:from>
      <xdr:col>20</xdr:col>
      <xdr:colOff>79549</xdr:colOff>
      <xdr:row>3</xdr:row>
      <xdr:rowOff>979233</xdr:rowOff>
    </xdr:from>
    <xdr:ext cx="447676" cy="247648"/>
    <xdr:sp macro="" textlink="">
      <xdr:nvSpPr>
        <xdr:cNvPr id="136" name="Text Box 15">
          <a:extLst>
            <a:ext uri="{FF2B5EF4-FFF2-40B4-BE49-F238E27FC236}">
              <a16:creationId xmlns:a16="http://schemas.microsoft.com/office/drawing/2014/main" id="{00000000-0008-0000-1C00-000088000000}"/>
            </a:ext>
          </a:extLst>
        </xdr:cNvPr>
        <xdr:cNvSpPr txBox="1">
          <a:spLocks noChangeArrowheads="1"/>
        </xdr:cNvSpPr>
      </xdr:nvSpPr>
      <xdr:spPr bwMode="auto">
        <a:xfrm>
          <a:off x="19678637" y="2010174"/>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20</xdr:col>
      <xdr:colOff>69208</xdr:colOff>
      <xdr:row>3</xdr:row>
      <xdr:rowOff>1473852</xdr:rowOff>
    </xdr:from>
    <xdr:ext cx="614300" cy="308831"/>
    <xdr:sp macro="" textlink="">
      <xdr:nvSpPr>
        <xdr:cNvPr id="138" name="Text Box 15">
          <a:extLst>
            <a:ext uri="{FF2B5EF4-FFF2-40B4-BE49-F238E27FC236}">
              <a16:creationId xmlns:a16="http://schemas.microsoft.com/office/drawing/2014/main" id="{00000000-0008-0000-1C00-00008A000000}"/>
            </a:ext>
          </a:extLst>
        </xdr:cNvPr>
        <xdr:cNvSpPr txBox="1">
          <a:spLocks noChangeArrowheads="1"/>
        </xdr:cNvSpPr>
      </xdr:nvSpPr>
      <xdr:spPr bwMode="auto">
        <a:xfrm>
          <a:off x="19668296" y="2504793"/>
          <a:ext cx="614300" cy="30883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FCourbe</a:t>
          </a:r>
        </a:p>
      </xdr:txBody>
    </xdr:sp>
    <xdr:clientData/>
  </xdr:oneCellAnchor>
  <xdr:twoCellAnchor>
    <xdr:from>
      <xdr:col>19</xdr:col>
      <xdr:colOff>182913</xdr:colOff>
      <xdr:row>3</xdr:row>
      <xdr:rowOff>159871</xdr:rowOff>
    </xdr:from>
    <xdr:to>
      <xdr:col>19</xdr:col>
      <xdr:colOff>639633</xdr:colOff>
      <xdr:row>4</xdr:row>
      <xdr:rowOff>219176</xdr:rowOff>
    </xdr:to>
    <xdr:grpSp>
      <xdr:nvGrpSpPr>
        <xdr:cNvPr id="141" name="Groupe 140">
          <a:extLst>
            <a:ext uri="{FF2B5EF4-FFF2-40B4-BE49-F238E27FC236}">
              <a16:creationId xmlns:a16="http://schemas.microsoft.com/office/drawing/2014/main" id="{00000000-0008-0000-1C00-00008D000000}"/>
            </a:ext>
          </a:extLst>
        </xdr:cNvPr>
        <xdr:cNvGrpSpPr/>
      </xdr:nvGrpSpPr>
      <xdr:grpSpPr>
        <a:xfrm>
          <a:off x="18806556" y="1194014"/>
          <a:ext cx="456720" cy="1646805"/>
          <a:chOff x="23998095" y="-635755"/>
          <a:chExt cx="447195" cy="1219579"/>
        </a:xfrm>
      </xdr:grpSpPr>
      <xdr:sp macro="" textlink="">
        <xdr:nvSpPr>
          <xdr:cNvPr id="139" name="Text Box 15">
            <a:extLst>
              <a:ext uri="{FF2B5EF4-FFF2-40B4-BE49-F238E27FC236}">
                <a16:creationId xmlns:a16="http://schemas.microsoft.com/office/drawing/2014/main" id="{00000000-0008-0000-1C00-00008B000000}"/>
              </a:ext>
            </a:extLst>
          </xdr:cNvPr>
          <xdr:cNvSpPr txBox="1">
            <a:spLocks noChangeArrowheads="1"/>
          </xdr:cNvSpPr>
        </xdr:nvSpPr>
        <xdr:spPr bwMode="auto">
          <a:xfrm>
            <a:off x="23998095" y="-635755"/>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DD</a:t>
            </a:r>
          </a:p>
        </xdr:txBody>
      </xdr:sp>
      <xdr:cxnSp macro="">
        <xdr:nvCxnSpPr>
          <xdr:cNvPr id="140" name="Connecteur droit 139">
            <a:extLst>
              <a:ext uri="{FF2B5EF4-FFF2-40B4-BE49-F238E27FC236}">
                <a16:creationId xmlns:a16="http://schemas.microsoft.com/office/drawing/2014/main" id="{00000000-0008-0000-1C00-00008C000000}"/>
              </a:ext>
            </a:extLst>
          </xdr:cNvPr>
          <xdr:cNvCxnSpPr>
            <a:cxnSpLocks/>
          </xdr:cNvCxnSpPr>
        </xdr:nvCxnSpPr>
        <xdr:spPr bwMode="auto">
          <a:xfrm>
            <a:off x="24232666" y="-400178"/>
            <a:ext cx="16546" cy="984002"/>
          </a:xfrm>
          <a:prstGeom prst="lin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17</xdr:col>
      <xdr:colOff>730929</xdr:colOff>
      <xdr:row>10</xdr:row>
      <xdr:rowOff>137647</xdr:rowOff>
    </xdr:from>
    <xdr:to>
      <xdr:col>18</xdr:col>
      <xdr:colOff>178767</xdr:colOff>
      <xdr:row>11</xdr:row>
      <xdr:rowOff>202436</xdr:rowOff>
    </xdr:to>
    <xdr:pic>
      <xdr:nvPicPr>
        <xdr:cNvPr id="60" name="Graphique 59" descr="Badge croix contour">
          <a:extLst>
            <a:ext uri="{FF2B5EF4-FFF2-40B4-BE49-F238E27FC236}">
              <a16:creationId xmlns:a16="http://schemas.microsoft.com/office/drawing/2014/main" id="{00000000-0008-0000-1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19900" y="5561294"/>
          <a:ext cx="288279" cy="316174"/>
        </a:xfrm>
        <a:prstGeom prst="rect">
          <a:avLst/>
        </a:prstGeom>
      </xdr:spPr>
    </xdr:pic>
    <xdr:clientData/>
  </xdr:twoCellAnchor>
  <xdr:twoCellAnchor editAs="oneCell">
    <xdr:from>
      <xdr:col>17</xdr:col>
      <xdr:colOff>730929</xdr:colOff>
      <xdr:row>11</xdr:row>
      <xdr:rowOff>230097</xdr:rowOff>
    </xdr:from>
    <xdr:to>
      <xdr:col>18</xdr:col>
      <xdr:colOff>178767</xdr:colOff>
      <xdr:row>13</xdr:row>
      <xdr:rowOff>77660</xdr:rowOff>
    </xdr:to>
    <xdr:pic>
      <xdr:nvPicPr>
        <xdr:cNvPr id="72" name="Graphique 71" descr="Badge croix contour">
          <a:extLst>
            <a:ext uri="{FF2B5EF4-FFF2-40B4-BE49-F238E27FC236}">
              <a16:creationId xmlns:a16="http://schemas.microsoft.com/office/drawing/2014/main" id="{00000000-0008-0000-1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19900" y="5911479"/>
          <a:ext cx="288279" cy="307005"/>
        </a:xfrm>
        <a:prstGeom prst="rect">
          <a:avLst/>
        </a:prstGeom>
      </xdr:spPr>
    </xdr:pic>
    <xdr:clientData/>
  </xdr:twoCellAnchor>
  <xdr:twoCellAnchor editAs="oneCell">
    <xdr:from>
      <xdr:col>17</xdr:col>
      <xdr:colOff>730929</xdr:colOff>
      <xdr:row>13</xdr:row>
      <xdr:rowOff>467252</xdr:rowOff>
    </xdr:from>
    <xdr:to>
      <xdr:col>18</xdr:col>
      <xdr:colOff>181942</xdr:colOff>
      <xdr:row>13</xdr:row>
      <xdr:rowOff>764732</xdr:rowOff>
    </xdr:to>
    <xdr:pic>
      <xdr:nvPicPr>
        <xdr:cNvPr id="84" name="Graphique 83" descr="Badge croix contour">
          <a:extLst>
            <a:ext uri="{FF2B5EF4-FFF2-40B4-BE49-F238E27FC236}">
              <a16:creationId xmlns:a16="http://schemas.microsoft.com/office/drawing/2014/main" id="{00000000-0008-0000-1C00-00005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6608076"/>
          <a:ext cx="291454" cy="297480"/>
        </a:xfrm>
        <a:prstGeom prst="rect">
          <a:avLst/>
        </a:prstGeom>
      </xdr:spPr>
    </xdr:pic>
    <xdr:clientData/>
  </xdr:twoCellAnchor>
  <xdr:twoCellAnchor editAs="oneCell">
    <xdr:from>
      <xdr:col>17</xdr:col>
      <xdr:colOff>730929</xdr:colOff>
      <xdr:row>13</xdr:row>
      <xdr:rowOff>793980</xdr:rowOff>
    </xdr:from>
    <xdr:to>
      <xdr:col>18</xdr:col>
      <xdr:colOff>181942</xdr:colOff>
      <xdr:row>13</xdr:row>
      <xdr:rowOff>1104160</xdr:rowOff>
    </xdr:to>
    <xdr:pic>
      <xdr:nvPicPr>
        <xdr:cNvPr id="96" name="Graphique 95" descr="Badge croix contour">
          <a:extLst>
            <a:ext uri="{FF2B5EF4-FFF2-40B4-BE49-F238E27FC236}">
              <a16:creationId xmlns:a16="http://schemas.microsoft.com/office/drawing/2014/main" id="{00000000-0008-0000-1C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6934804"/>
          <a:ext cx="291454" cy="310180"/>
        </a:xfrm>
        <a:prstGeom prst="rect">
          <a:avLst/>
        </a:prstGeom>
      </xdr:spPr>
    </xdr:pic>
    <xdr:clientData/>
  </xdr:twoCellAnchor>
  <xdr:twoCellAnchor editAs="oneCell">
    <xdr:from>
      <xdr:col>17</xdr:col>
      <xdr:colOff>730929</xdr:colOff>
      <xdr:row>13</xdr:row>
      <xdr:rowOff>1149376</xdr:rowOff>
    </xdr:from>
    <xdr:to>
      <xdr:col>18</xdr:col>
      <xdr:colOff>181942</xdr:colOff>
      <xdr:row>13</xdr:row>
      <xdr:rowOff>1463868</xdr:rowOff>
    </xdr:to>
    <xdr:pic>
      <xdr:nvPicPr>
        <xdr:cNvPr id="108" name="Graphique 107" descr="Badge croix contour">
          <a:extLst>
            <a:ext uri="{FF2B5EF4-FFF2-40B4-BE49-F238E27FC236}">
              <a16:creationId xmlns:a16="http://schemas.microsoft.com/office/drawing/2014/main" id="{00000000-0008-0000-1C00-00006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7290200"/>
          <a:ext cx="291454" cy="314492"/>
        </a:xfrm>
        <a:prstGeom prst="rect">
          <a:avLst/>
        </a:prstGeom>
      </xdr:spPr>
    </xdr:pic>
    <xdr:clientData/>
  </xdr:twoCellAnchor>
  <xdr:twoCellAnchor editAs="oneCell">
    <xdr:from>
      <xdr:col>17</xdr:col>
      <xdr:colOff>730929</xdr:colOff>
      <xdr:row>13</xdr:row>
      <xdr:rowOff>1509084</xdr:rowOff>
    </xdr:from>
    <xdr:to>
      <xdr:col>18</xdr:col>
      <xdr:colOff>181942</xdr:colOff>
      <xdr:row>14</xdr:row>
      <xdr:rowOff>241289</xdr:rowOff>
    </xdr:to>
    <xdr:pic>
      <xdr:nvPicPr>
        <xdr:cNvPr id="120" name="Graphique 119" descr="Badge croix contour">
          <a:extLst>
            <a:ext uri="{FF2B5EF4-FFF2-40B4-BE49-F238E27FC236}">
              <a16:creationId xmlns:a16="http://schemas.microsoft.com/office/drawing/2014/main" id="{00000000-0008-0000-1C00-00007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7649908"/>
          <a:ext cx="291454" cy="317090"/>
        </a:xfrm>
        <a:prstGeom prst="rect">
          <a:avLst/>
        </a:prstGeom>
      </xdr:spPr>
    </xdr:pic>
    <xdr:clientData/>
  </xdr:twoCellAnchor>
  <xdr:twoCellAnchor editAs="oneCell">
    <xdr:from>
      <xdr:col>17</xdr:col>
      <xdr:colOff>730929</xdr:colOff>
      <xdr:row>15</xdr:row>
      <xdr:rowOff>14482</xdr:rowOff>
    </xdr:from>
    <xdr:to>
      <xdr:col>18</xdr:col>
      <xdr:colOff>181942</xdr:colOff>
      <xdr:row>16</xdr:row>
      <xdr:rowOff>73837</xdr:rowOff>
    </xdr:to>
    <xdr:pic>
      <xdr:nvPicPr>
        <xdr:cNvPr id="132" name="Graphique 131" descr="Badge croix contour">
          <a:extLst>
            <a:ext uri="{FF2B5EF4-FFF2-40B4-BE49-F238E27FC236}">
              <a16:creationId xmlns:a16="http://schemas.microsoft.com/office/drawing/2014/main" id="{00000000-0008-0000-1C00-00008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8004276"/>
          <a:ext cx="291454" cy="317090"/>
        </a:xfrm>
        <a:prstGeom prst="rect">
          <a:avLst/>
        </a:prstGeom>
      </xdr:spPr>
    </xdr:pic>
    <xdr:clientData/>
  </xdr:twoCellAnchor>
  <xdr:twoCellAnchor editAs="oneCell">
    <xdr:from>
      <xdr:col>17</xdr:col>
      <xdr:colOff>730929</xdr:colOff>
      <xdr:row>16</xdr:row>
      <xdr:rowOff>106354</xdr:rowOff>
    </xdr:from>
    <xdr:to>
      <xdr:col>18</xdr:col>
      <xdr:colOff>181942</xdr:colOff>
      <xdr:row>17</xdr:row>
      <xdr:rowOff>161057</xdr:rowOff>
    </xdr:to>
    <xdr:pic>
      <xdr:nvPicPr>
        <xdr:cNvPr id="153" name="Graphique 152" descr="Badge croix contour">
          <a:extLst>
            <a:ext uri="{FF2B5EF4-FFF2-40B4-BE49-F238E27FC236}">
              <a16:creationId xmlns:a16="http://schemas.microsoft.com/office/drawing/2014/main" id="{00000000-0008-0000-1C00-00009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819900" y="8353883"/>
          <a:ext cx="291454" cy="318789"/>
        </a:xfrm>
        <a:prstGeom prst="rect">
          <a:avLst/>
        </a:prstGeom>
      </xdr:spPr>
    </xdr:pic>
    <xdr:clientData/>
  </xdr:twoCellAnchor>
  <xdr:twoCellAnchor editAs="oneCell">
    <xdr:from>
      <xdr:col>17</xdr:col>
      <xdr:colOff>734104</xdr:colOff>
      <xdr:row>18</xdr:row>
      <xdr:rowOff>10921</xdr:rowOff>
    </xdr:from>
    <xdr:to>
      <xdr:col>18</xdr:col>
      <xdr:colOff>178767</xdr:colOff>
      <xdr:row>18</xdr:row>
      <xdr:rowOff>323358</xdr:rowOff>
    </xdr:to>
    <xdr:pic>
      <xdr:nvPicPr>
        <xdr:cNvPr id="190" name="Graphique 189" descr="Badge croix contour">
          <a:extLst>
            <a:ext uri="{FF2B5EF4-FFF2-40B4-BE49-F238E27FC236}">
              <a16:creationId xmlns:a16="http://schemas.microsoft.com/office/drawing/2014/main" id="{00000000-0008-0000-1C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823075" y="8717892"/>
          <a:ext cx="285104" cy="312437"/>
        </a:xfrm>
        <a:prstGeom prst="rect">
          <a:avLst/>
        </a:prstGeom>
      </xdr:spPr>
    </xdr:pic>
    <xdr:clientData/>
  </xdr:twoCellAnchor>
  <xdr:twoCellAnchor>
    <xdr:from>
      <xdr:col>18</xdr:col>
      <xdr:colOff>641910</xdr:colOff>
      <xdr:row>3</xdr:row>
      <xdr:rowOff>1392704</xdr:rowOff>
    </xdr:from>
    <xdr:to>
      <xdr:col>19</xdr:col>
      <xdr:colOff>240180</xdr:colOff>
      <xdr:row>3</xdr:row>
      <xdr:rowOff>1400735</xdr:rowOff>
    </xdr:to>
    <xdr:cxnSp macro="">
      <xdr:nvCxnSpPr>
        <xdr:cNvPr id="232" name="Connecteur droit avec flèche 231">
          <a:extLst>
            <a:ext uri="{FF2B5EF4-FFF2-40B4-BE49-F238E27FC236}">
              <a16:creationId xmlns:a16="http://schemas.microsoft.com/office/drawing/2014/main" id="{00000000-0008-0000-1C00-0000E8000000}"/>
            </a:ext>
          </a:extLst>
        </xdr:cNvPr>
        <xdr:cNvCxnSpPr>
          <a:cxnSpLocks noChangeShapeType="1"/>
        </xdr:cNvCxnSpPr>
      </xdr:nvCxnSpPr>
      <xdr:spPr bwMode="auto">
        <a:xfrm>
          <a:off x="18571322" y="2423645"/>
          <a:ext cx="427505" cy="8031"/>
        </a:xfrm>
        <a:prstGeom prst="straightConnector1">
          <a:avLst/>
        </a:prstGeom>
        <a:noFill/>
        <a:ln w="28575" algn="ctr">
          <a:solidFill>
            <a:srgbClr val="000000"/>
          </a:solidFill>
          <a:round/>
          <a:headEnd/>
          <a:tailEnd type="triangle" w="med" len="med"/>
        </a:ln>
      </xdr:spPr>
    </xdr:cxnSp>
    <xdr:clientData/>
  </xdr:twoCellAnchor>
  <xdr:twoCellAnchor>
    <xdr:from>
      <xdr:col>18</xdr:col>
      <xdr:colOff>565336</xdr:colOff>
      <xdr:row>3</xdr:row>
      <xdr:rowOff>1160250</xdr:rowOff>
    </xdr:from>
    <xdr:to>
      <xdr:col>19</xdr:col>
      <xdr:colOff>190902</xdr:colOff>
      <xdr:row>3</xdr:row>
      <xdr:rowOff>1169775</xdr:rowOff>
    </xdr:to>
    <xdr:cxnSp macro="">
      <xdr:nvCxnSpPr>
        <xdr:cNvPr id="249" name="Connecteur droit avec flèche 248">
          <a:extLst>
            <a:ext uri="{FF2B5EF4-FFF2-40B4-BE49-F238E27FC236}">
              <a16:creationId xmlns:a16="http://schemas.microsoft.com/office/drawing/2014/main" id="{00000000-0008-0000-1C00-0000F9000000}"/>
            </a:ext>
          </a:extLst>
        </xdr:cNvPr>
        <xdr:cNvCxnSpPr>
          <a:cxnSpLocks noChangeShapeType="1"/>
        </xdr:cNvCxnSpPr>
      </xdr:nvCxnSpPr>
      <xdr:spPr bwMode="auto">
        <a:xfrm flipH="1">
          <a:off x="18494748" y="2191191"/>
          <a:ext cx="454801" cy="9525"/>
        </a:xfrm>
        <a:prstGeom prst="straightConnector1">
          <a:avLst/>
        </a:prstGeom>
        <a:noFill/>
        <a:ln w="28575" algn="ctr">
          <a:solidFill>
            <a:srgbClr val="000000"/>
          </a:solidFill>
          <a:round/>
          <a:headEnd/>
          <a:tailEnd type="triangle" w="med" len="med"/>
        </a:ln>
      </xdr:spPr>
    </xdr:cxnSp>
    <xdr:clientData/>
  </xdr:twoCellAnchor>
  <xdr:oneCellAnchor>
    <xdr:from>
      <xdr:col>20</xdr:col>
      <xdr:colOff>79820</xdr:colOff>
      <xdr:row>3</xdr:row>
      <xdr:rowOff>637370</xdr:rowOff>
    </xdr:from>
    <xdr:ext cx="447676" cy="247648"/>
    <xdr:sp macro="" textlink="">
      <xdr:nvSpPr>
        <xdr:cNvPr id="250" name="Text Box 15">
          <a:extLst>
            <a:ext uri="{FF2B5EF4-FFF2-40B4-BE49-F238E27FC236}">
              <a16:creationId xmlns:a16="http://schemas.microsoft.com/office/drawing/2014/main" id="{00000000-0008-0000-1C00-0000FA000000}"/>
            </a:ext>
          </a:extLst>
        </xdr:cNvPr>
        <xdr:cNvSpPr txBox="1">
          <a:spLocks noChangeArrowheads="1"/>
        </xdr:cNvSpPr>
      </xdr:nvSpPr>
      <xdr:spPr bwMode="auto">
        <a:xfrm>
          <a:off x="19678908" y="1668311"/>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twoCellAnchor editAs="oneCell">
    <xdr:from>
      <xdr:col>17</xdr:col>
      <xdr:colOff>734104</xdr:colOff>
      <xdr:row>13</xdr:row>
      <xdr:rowOff>126409</xdr:rowOff>
    </xdr:from>
    <xdr:to>
      <xdr:col>18</xdr:col>
      <xdr:colOff>188292</xdr:colOff>
      <xdr:row>13</xdr:row>
      <xdr:rowOff>427064</xdr:rowOff>
    </xdr:to>
    <xdr:pic>
      <xdr:nvPicPr>
        <xdr:cNvPr id="31" name="Graphique 30" descr="Badge croix contour">
          <a:extLst>
            <a:ext uri="{FF2B5EF4-FFF2-40B4-BE49-F238E27FC236}">
              <a16:creationId xmlns:a16="http://schemas.microsoft.com/office/drawing/2014/main" id="{00000000-0008-0000-1C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7823075" y="6267233"/>
          <a:ext cx="294629" cy="300655"/>
        </a:xfrm>
        <a:prstGeom prst="rect">
          <a:avLst/>
        </a:prstGeom>
      </xdr:spPr>
    </xdr:pic>
    <xdr:clientData/>
  </xdr:twoCellAnchor>
  <xdr:twoCellAnchor editAs="oneCell">
    <xdr:from>
      <xdr:col>18</xdr:col>
      <xdr:colOff>268942</xdr:colOff>
      <xdr:row>10</xdr:row>
      <xdr:rowOff>140822</xdr:rowOff>
    </xdr:from>
    <xdr:to>
      <xdr:col>18</xdr:col>
      <xdr:colOff>560396</xdr:colOff>
      <xdr:row>11</xdr:row>
      <xdr:rowOff>192911</xdr:rowOff>
    </xdr:to>
    <xdr:pic>
      <xdr:nvPicPr>
        <xdr:cNvPr id="32" name="Graphique 31" descr="Badge croix contour">
          <a:extLst>
            <a:ext uri="{FF2B5EF4-FFF2-40B4-BE49-F238E27FC236}">
              <a16:creationId xmlns:a16="http://schemas.microsoft.com/office/drawing/2014/main" id="{00000000-0008-0000-1C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5564469"/>
          <a:ext cx="291454" cy="309824"/>
        </a:xfrm>
        <a:prstGeom prst="rect">
          <a:avLst/>
        </a:prstGeom>
      </xdr:spPr>
    </xdr:pic>
    <xdr:clientData/>
  </xdr:twoCellAnchor>
  <xdr:twoCellAnchor editAs="oneCell">
    <xdr:from>
      <xdr:col>18</xdr:col>
      <xdr:colOff>268942</xdr:colOff>
      <xdr:row>11</xdr:row>
      <xdr:rowOff>233272</xdr:rowOff>
    </xdr:from>
    <xdr:to>
      <xdr:col>18</xdr:col>
      <xdr:colOff>560396</xdr:colOff>
      <xdr:row>13</xdr:row>
      <xdr:rowOff>74485</xdr:rowOff>
    </xdr:to>
    <xdr:pic>
      <xdr:nvPicPr>
        <xdr:cNvPr id="33" name="Graphique 32" descr="Badge croix contour">
          <a:extLst>
            <a:ext uri="{FF2B5EF4-FFF2-40B4-BE49-F238E27FC236}">
              <a16:creationId xmlns:a16="http://schemas.microsoft.com/office/drawing/2014/main" id="{00000000-0008-0000-1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5914654"/>
          <a:ext cx="291454" cy="300655"/>
        </a:xfrm>
        <a:prstGeom prst="rect">
          <a:avLst/>
        </a:prstGeom>
      </xdr:spPr>
    </xdr:pic>
    <xdr:clientData/>
  </xdr:twoCellAnchor>
  <xdr:twoCellAnchor editAs="oneCell">
    <xdr:from>
      <xdr:col>18</xdr:col>
      <xdr:colOff>268942</xdr:colOff>
      <xdr:row>13</xdr:row>
      <xdr:rowOff>464077</xdr:rowOff>
    </xdr:from>
    <xdr:to>
      <xdr:col>18</xdr:col>
      <xdr:colOff>560396</xdr:colOff>
      <xdr:row>13</xdr:row>
      <xdr:rowOff>774257</xdr:rowOff>
    </xdr:to>
    <xdr:pic>
      <xdr:nvPicPr>
        <xdr:cNvPr id="34" name="Graphique 33" descr="Badge croix contour">
          <a:extLst>
            <a:ext uri="{FF2B5EF4-FFF2-40B4-BE49-F238E27FC236}">
              <a16:creationId xmlns:a16="http://schemas.microsoft.com/office/drawing/2014/main" id="{00000000-0008-0000-1C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604901"/>
          <a:ext cx="291454" cy="303830"/>
        </a:xfrm>
        <a:prstGeom prst="rect">
          <a:avLst/>
        </a:prstGeom>
      </xdr:spPr>
    </xdr:pic>
    <xdr:clientData/>
  </xdr:twoCellAnchor>
  <xdr:twoCellAnchor editAs="oneCell">
    <xdr:from>
      <xdr:col>18</xdr:col>
      <xdr:colOff>268942</xdr:colOff>
      <xdr:row>13</xdr:row>
      <xdr:rowOff>789218</xdr:rowOff>
    </xdr:from>
    <xdr:to>
      <xdr:col>18</xdr:col>
      <xdr:colOff>560396</xdr:colOff>
      <xdr:row>13</xdr:row>
      <xdr:rowOff>1115273</xdr:rowOff>
    </xdr:to>
    <xdr:pic>
      <xdr:nvPicPr>
        <xdr:cNvPr id="35" name="Graphique 34" descr="Badge croix contour">
          <a:extLst>
            <a:ext uri="{FF2B5EF4-FFF2-40B4-BE49-F238E27FC236}">
              <a16:creationId xmlns:a16="http://schemas.microsoft.com/office/drawing/2014/main" id="{00000000-0008-0000-1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930042"/>
          <a:ext cx="291454" cy="319705"/>
        </a:xfrm>
        <a:prstGeom prst="rect">
          <a:avLst/>
        </a:prstGeom>
      </xdr:spPr>
    </xdr:pic>
    <xdr:clientData/>
  </xdr:twoCellAnchor>
  <xdr:twoCellAnchor editAs="oneCell">
    <xdr:from>
      <xdr:col>18</xdr:col>
      <xdr:colOff>268942</xdr:colOff>
      <xdr:row>13</xdr:row>
      <xdr:rowOff>1149376</xdr:rowOff>
    </xdr:from>
    <xdr:to>
      <xdr:col>18</xdr:col>
      <xdr:colOff>560396</xdr:colOff>
      <xdr:row>13</xdr:row>
      <xdr:rowOff>1463868</xdr:rowOff>
    </xdr:to>
    <xdr:pic>
      <xdr:nvPicPr>
        <xdr:cNvPr id="36" name="Graphique 35" descr="Badge croix contour">
          <a:extLst>
            <a:ext uri="{FF2B5EF4-FFF2-40B4-BE49-F238E27FC236}">
              <a16:creationId xmlns:a16="http://schemas.microsoft.com/office/drawing/2014/main" id="{00000000-0008-0000-1C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7290200"/>
          <a:ext cx="291454" cy="314492"/>
        </a:xfrm>
        <a:prstGeom prst="rect">
          <a:avLst/>
        </a:prstGeom>
      </xdr:spPr>
    </xdr:pic>
    <xdr:clientData/>
  </xdr:twoCellAnchor>
  <xdr:twoCellAnchor editAs="oneCell">
    <xdr:from>
      <xdr:col>18</xdr:col>
      <xdr:colOff>268942</xdr:colOff>
      <xdr:row>13</xdr:row>
      <xdr:rowOff>1507497</xdr:rowOff>
    </xdr:from>
    <xdr:to>
      <xdr:col>18</xdr:col>
      <xdr:colOff>560396</xdr:colOff>
      <xdr:row>14</xdr:row>
      <xdr:rowOff>236527</xdr:rowOff>
    </xdr:to>
    <xdr:pic>
      <xdr:nvPicPr>
        <xdr:cNvPr id="37" name="Graphique 36" descr="Badge croix contour">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7648321"/>
          <a:ext cx="291454" cy="320265"/>
        </a:xfrm>
        <a:prstGeom prst="rect">
          <a:avLst/>
        </a:prstGeom>
      </xdr:spPr>
    </xdr:pic>
    <xdr:clientData/>
  </xdr:twoCellAnchor>
  <xdr:twoCellAnchor editAs="oneCell">
    <xdr:from>
      <xdr:col>18</xdr:col>
      <xdr:colOff>268942</xdr:colOff>
      <xdr:row>15</xdr:row>
      <xdr:rowOff>16070</xdr:rowOff>
    </xdr:from>
    <xdr:to>
      <xdr:col>18</xdr:col>
      <xdr:colOff>560396</xdr:colOff>
      <xdr:row>16</xdr:row>
      <xdr:rowOff>65900</xdr:rowOff>
    </xdr:to>
    <xdr:pic>
      <xdr:nvPicPr>
        <xdr:cNvPr id="38" name="Graphique 37" descr="Badge croix contour">
          <a:extLst>
            <a:ext uri="{FF2B5EF4-FFF2-40B4-BE49-F238E27FC236}">
              <a16:creationId xmlns:a16="http://schemas.microsoft.com/office/drawing/2014/main" id="{00000000-0008-0000-1C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8005864"/>
          <a:ext cx="291454" cy="313915"/>
        </a:xfrm>
        <a:prstGeom prst="rect">
          <a:avLst/>
        </a:prstGeom>
      </xdr:spPr>
    </xdr:pic>
    <xdr:clientData/>
  </xdr:twoCellAnchor>
  <xdr:twoCellAnchor editAs="oneCell">
    <xdr:from>
      <xdr:col>18</xdr:col>
      <xdr:colOff>268942</xdr:colOff>
      <xdr:row>16</xdr:row>
      <xdr:rowOff>107941</xdr:rowOff>
    </xdr:from>
    <xdr:to>
      <xdr:col>18</xdr:col>
      <xdr:colOff>560396</xdr:colOff>
      <xdr:row>17</xdr:row>
      <xdr:rowOff>159469</xdr:rowOff>
    </xdr:to>
    <xdr:pic>
      <xdr:nvPicPr>
        <xdr:cNvPr id="137" name="Graphique 136" descr="Badge croix contour">
          <a:extLst>
            <a:ext uri="{FF2B5EF4-FFF2-40B4-BE49-F238E27FC236}">
              <a16:creationId xmlns:a16="http://schemas.microsoft.com/office/drawing/2014/main" id="{00000000-0008-0000-1C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8355470"/>
          <a:ext cx="291454" cy="315614"/>
        </a:xfrm>
        <a:prstGeom prst="rect">
          <a:avLst/>
        </a:prstGeom>
      </xdr:spPr>
    </xdr:pic>
    <xdr:clientData/>
  </xdr:twoCellAnchor>
  <xdr:twoCellAnchor editAs="oneCell">
    <xdr:from>
      <xdr:col>18</xdr:col>
      <xdr:colOff>278467</xdr:colOff>
      <xdr:row>18</xdr:row>
      <xdr:rowOff>10921</xdr:rowOff>
    </xdr:from>
    <xdr:to>
      <xdr:col>18</xdr:col>
      <xdr:colOff>560396</xdr:colOff>
      <xdr:row>18</xdr:row>
      <xdr:rowOff>323358</xdr:rowOff>
    </xdr:to>
    <xdr:pic>
      <xdr:nvPicPr>
        <xdr:cNvPr id="168" name="Graphique 167" descr="Badge croix contour">
          <a:extLst>
            <a:ext uri="{FF2B5EF4-FFF2-40B4-BE49-F238E27FC236}">
              <a16:creationId xmlns:a16="http://schemas.microsoft.com/office/drawing/2014/main" id="{00000000-0008-0000-1C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207879" y="8717892"/>
          <a:ext cx="281929" cy="312437"/>
        </a:xfrm>
        <a:prstGeom prst="rect">
          <a:avLst/>
        </a:prstGeom>
      </xdr:spPr>
    </xdr:pic>
    <xdr:clientData/>
  </xdr:twoCellAnchor>
  <xdr:twoCellAnchor editAs="oneCell">
    <xdr:from>
      <xdr:col>18</xdr:col>
      <xdr:colOff>268942</xdr:colOff>
      <xdr:row>13</xdr:row>
      <xdr:rowOff>123234</xdr:rowOff>
    </xdr:from>
    <xdr:to>
      <xdr:col>18</xdr:col>
      <xdr:colOff>563571</xdr:colOff>
      <xdr:row>13</xdr:row>
      <xdr:rowOff>430239</xdr:rowOff>
    </xdr:to>
    <xdr:pic>
      <xdr:nvPicPr>
        <xdr:cNvPr id="169" name="Graphique 168" descr="Badge croix contour">
          <a:extLst>
            <a:ext uri="{FF2B5EF4-FFF2-40B4-BE49-F238E27FC236}">
              <a16:creationId xmlns:a16="http://schemas.microsoft.com/office/drawing/2014/main" id="{00000000-0008-0000-1C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198354" y="6264058"/>
          <a:ext cx="294629" cy="307005"/>
        </a:xfrm>
        <a:prstGeom prst="rect">
          <a:avLst/>
        </a:prstGeom>
      </xdr:spPr>
    </xdr:pic>
    <xdr:clientData/>
  </xdr:twoCellAnchor>
  <xdr:twoCellAnchor editAs="oneCell">
    <xdr:from>
      <xdr:col>18</xdr:col>
      <xdr:colOff>675528</xdr:colOff>
      <xdr:row>10</xdr:row>
      <xdr:rowOff>140822</xdr:rowOff>
    </xdr:from>
    <xdr:to>
      <xdr:col>19</xdr:col>
      <xdr:colOff>131397</xdr:colOff>
      <xdr:row>11</xdr:row>
      <xdr:rowOff>192911</xdr:rowOff>
    </xdr:to>
    <xdr:pic>
      <xdr:nvPicPr>
        <xdr:cNvPr id="170" name="Graphique 169" descr="Badge croix contour">
          <a:extLst>
            <a:ext uri="{FF2B5EF4-FFF2-40B4-BE49-F238E27FC236}">
              <a16:creationId xmlns:a16="http://schemas.microsoft.com/office/drawing/2014/main" id="{00000000-0008-0000-1C00-0000A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604940" y="5564469"/>
          <a:ext cx="285104" cy="309824"/>
        </a:xfrm>
        <a:prstGeom prst="rect">
          <a:avLst/>
        </a:prstGeom>
      </xdr:spPr>
    </xdr:pic>
    <xdr:clientData/>
  </xdr:twoCellAnchor>
  <xdr:twoCellAnchor editAs="oneCell">
    <xdr:from>
      <xdr:col>18</xdr:col>
      <xdr:colOff>675528</xdr:colOff>
      <xdr:row>11</xdr:row>
      <xdr:rowOff>233272</xdr:rowOff>
    </xdr:from>
    <xdr:to>
      <xdr:col>19</xdr:col>
      <xdr:colOff>131397</xdr:colOff>
      <xdr:row>13</xdr:row>
      <xdr:rowOff>74485</xdr:rowOff>
    </xdr:to>
    <xdr:pic>
      <xdr:nvPicPr>
        <xdr:cNvPr id="171" name="Graphique 170" descr="Badge croix contour">
          <a:extLst>
            <a:ext uri="{FF2B5EF4-FFF2-40B4-BE49-F238E27FC236}">
              <a16:creationId xmlns:a16="http://schemas.microsoft.com/office/drawing/2014/main" id="{00000000-0008-0000-1C00-0000A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604940" y="5914654"/>
          <a:ext cx="285104" cy="300655"/>
        </a:xfrm>
        <a:prstGeom prst="rect">
          <a:avLst/>
        </a:prstGeom>
      </xdr:spPr>
    </xdr:pic>
    <xdr:clientData/>
  </xdr:twoCellAnchor>
  <xdr:twoCellAnchor editAs="oneCell">
    <xdr:from>
      <xdr:col>18</xdr:col>
      <xdr:colOff>675528</xdr:colOff>
      <xdr:row>13</xdr:row>
      <xdr:rowOff>464077</xdr:rowOff>
    </xdr:from>
    <xdr:to>
      <xdr:col>19</xdr:col>
      <xdr:colOff>140922</xdr:colOff>
      <xdr:row>13</xdr:row>
      <xdr:rowOff>774257</xdr:rowOff>
    </xdr:to>
    <xdr:pic>
      <xdr:nvPicPr>
        <xdr:cNvPr id="172" name="Graphique 171" descr="Badge croix contour">
          <a:extLst>
            <a:ext uri="{FF2B5EF4-FFF2-40B4-BE49-F238E27FC236}">
              <a16:creationId xmlns:a16="http://schemas.microsoft.com/office/drawing/2014/main" id="{00000000-0008-0000-1C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6604901"/>
          <a:ext cx="294629" cy="303830"/>
        </a:xfrm>
        <a:prstGeom prst="rect">
          <a:avLst/>
        </a:prstGeom>
      </xdr:spPr>
    </xdr:pic>
    <xdr:clientData/>
  </xdr:twoCellAnchor>
  <xdr:twoCellAnchor editAs="oneCell">
    <xdr:from>
      <xdr:col>18</xdr:col>
      <xdr:colOff>675528</xdr:colOff>
      <xdr:row>13</xdr:row>
      <xdr:rowOff>789218</xdr:rowOff>
    </xdr:from>
    <xdr:to>
      <xdr:col>19</xdr:col>
      <xdr:colOff>140922</xdr:colOff>
      <xdr:row>13</xdr:row>
      <xdr:rowOff>1115273</xdr:rowOff>
    </xdr:to>
    <xdr:pic>
      <xdr:nvPicPr>
        <xdr:cNvPr id="173" name="Graphique 172" descr="Badge croix contour">
          <a:extLst>
            <a:ext uri="{FF2B5EF4-FFF2-40B4-BE49-F238E27FC236}">
              <a16:creationId xmlns:a16="http://schemas.microsoft.com/office/drawing/2014/main" id="{00000000-0008-0000-1C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6930042"/>
          <a:ext cx="294629" cy="319705"/>
        </a:xfrm>
        <a:prstGeom prst="rect">
          <a:avLst/>
        </a:prstGeom>
      </xdr:spPr>
    </xdr:pic>
    <xdr:clientData/>
  </xdr:twoCellAnchor>
  <xdr:twoCellAnchor editAs="oneCell">
    <xdr:from>
      <xdr:col>18</xdr:col>
      <xdr:colOff>675528</xdr:colOff>
      <xdr:row>13</xdr:row>
      <xdr:rowOff>1149376</xdr:rowOff>
    </xdr:from>
    <xdr:to>
      <xdr:col>19</xdr:col>
      <xdr:colOff>140922</xdr:colOff>
      <xdr:row>13</xdr:row>
      <xdr:rowOff>1463868</xdr:rowOff>
    </xdr:to>
    <xdr:pic>
      <xdr:nvPicPr>
        <xdr:cNvPr id="174" name="Graphique 173" descr="Badge croix contour">
          <a:extLst>
            <a:ext uri="{FF2B5EF4-FFF2-40B4-BE49-F238E27FC236}">
              <a16:creationId xmlns:a16="http://schemas.microsoft.com/office/drawing/2014/main" id="{00000000-0008-0000-1C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7290200"/>
          <a:ext cx="294629" cy="314492"/>
        </a:xfrm>
        <a:prstGeom prst="rect">
          <a:avLst/>
        </a:prstGeom>
      </xdr:spPr>
    </xdr:pic>
    <xdr:clientData/>
  </xdr:twoCellAnchor>
  <xdr:twoCellAnchor editAs="oneCell">
    <xdr:from>
      <xdr:col>18</xdr:col>
      <xdr:colOff>675528</xdr:colOff>
      <xdr:row>13</xdr:row>
      <xdr:rowOff>1507497</xdr:rowOff>
    </xdr:from>
    <xdr:to>
      <xdr:col>19</xdr:col>
      <xdr:colOff>140922</xdr:colOff>
      <xdr:row>14</xdr:row>
      <xdr:rowOff>236527</xdr:rowOff>
    </xdr:to>
    <xdr:pic>
      <xdr:nvPicPr>
        <xdr:cNvPr id="175" name="Graphique 174" descr="Badge croix contour">
          <a:extLst>
            <a:ext uri="{FF2B5EF4-FFF2-40B4-BE49-F238E27FC236}">
              <a16:creationId xmlns:a16="http://schemas.microsoft.com/office/drawing/2014/main" id="{00000000-0008-0000-1C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7648321"/>
          <a:ext cx="294629" cy="320265"/>
        </a:xfrm>
        <a:prstGeom prst="rect">
          <a:avLst/>
        </a:prstGeom>
      </xdr:spPr>
    </xdr:pic>
    <xdr:clientData/>
  </xdr:twoCellAnchor>
  <xdr:twoCellAnchor editAs="oneCell">
    <xdr:from>
      <xdr:col>18</xdr:col>
      <xdr:colOff>675528</xdr:colOff>
      <xdr:row>15</xdr:row>
      <xdr:rowOff>16070</xdr:rowOff>
    </xdr:from>
    <xdr:to>
      <xdr:col>19</xdr:col>
      <xdr:colOff>140922</xdr:colOff>
      <xdr:row>16</xdr:row>
      <xdr:rowOff>65900</xdr:rowOff>
    </xdr:to>
    <xdr:pic>
      <xdr:nvPicPr>
        <xdr:cNvPr id="230" name="Graphique 229" descr="Badge croix contour">
          <a:extLst>
            <a:ext uri="{FF2B5EF4-FFF2-40B4-BE49-F238E27FC236}">
              <a16:creationId xmlns:a16="http://schemas.microsoft.com/office/drawing/2014/main" id="{00000000-0008-0000-1C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005864"/>
          <a:ext cx="294629" cy="313915"/>
        </a:xfrm>
        <a:prstGeom prst="rect">
          <a:avLst/>
        </a:prstGeom>
      </xdr:spPr>
    </xdr:pic>
    <xdr:clientData/>
  </xdr:twoCellAnchor>
  <xdr:twoCellAnchor editAs="oneCell">
    <xdr:from>
      <xdr:col>18</xdr:col>
      <xdr:colOff>675528</xdr:colOff>
      <xdr:row>16</xdr:row>
      <xdr:rowOff>107941</xdr:rowOff>
    </xdr:from>
    <xdr:to>
      <xdr:col>19</xdr:col>
      <xdr:colOff>140922</xdr:colOff>
      <xdr:row>17</xdr:row>
      <xdr:rowOff>159469</xdr:rowOff>
    </xdr:to>
    <xdr:pic>
      <xdr:nvPicPr>
        <xdr:cNvPr id="231" name="Graphique 230" descr="Badge croix contour">
          <a:extLst>
            <a:ext uri="{FF2B5EF4-FFF2-40B4-BE49-F238E27FC236}">
              <a16:creationId xmlns:a16="http://schemas.microsoft.com/office/drawing/2014/main" id="{00000000-0008-0000-1C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355470"/>
          <a:ext cx="294629" cy="315614"/>
        </a:xfrm>
        <a:prstGeom prst="rect">
          <a:avLst/>
        </a:prstGeom>
      </xdr:spPr>
    </xdr:pic>
    <xdr:clientData/>
  </xdr:twoCellAnchor>
  <xdr:twoCellAnchor editAs="oneCell">
    <xdr:from>
      <xdr:col>18</xdr:col>
      <xdr:colOff>675528</xdr:colOff>
      <xdr:row>18</xdr:row>
      <xdr:rowOff>10921</xdr:rowOff>
    </xdr:from>
    <xdr:to>
      <xdr:col>19</xdr:col>
      <xdr:colOff>140922</xdr:colOff>
      <xdr:row>18</xdr:row>
      <xdr:rowOff>323358</xdr:rowOff>
    </xdr:to>
    <xdr:pic>
      <xdr:nvPicPr>
        <xdr:cNvPr id="233" name="Graphique 232" descr="Badge croix contour">
          <a:extLst>
            <a:ext uri="{FF2B5EF4-FFF2-40B4-BE49-F238E27FC236}">
              <a16:creationId xmlns:a16="http://schemas.microsoft.com/office/drawing/2014/main" id="{00000000-0008-0000-1C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4940" y="8717892"/>
          <a:ext cx="294629" cy="312437"/>
        </a:xfrm>
        <a:prstGeom prst="rect">
          <a:avLst/>
        </a:prstGeom>
      </xdr:spPr>
    </xdr:pic>
    <xdr:clientData/>
  </xdr:twoCellAnchor>
  <xdr:twoCellAnchor editAs="oneCell">
    <xdr:from>
      <xdr:col>18</xdr:col>
      <xdr:colOff>678703</xdr:colOff>
      <xdr:row>13</xdr:row>
      <xdr:rowOff>123234</xdr:rowOff>
    </xdr:from>
    <xdr:to>
      <xdr:col>19</xdr:col>
      <xdr:colOff>144097</xdr:colOff>
      <xdr:row>13</xdr:row>
      <xdr:rowOff>430239</xdr:rowOff>
    </xdr:to>
    <xdr:pic>
      <xdr:nvPicPr>
        <xdr:cNvPr id="234" name="Graphique 233" descr="Badge croix contour">
          <a:extLst>
            <a:ext uri="{FF2B5EF4-FFF2-40B4-BE49-F238E27FC236}">
              <a16:creationId xmlns:a16="http://schemas.microsoft.com/office/drawing/2014/main" id="{00000000-0008-0000-1C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608115" y="6264058"/>
          <a:ext cx="294629" cy="307005"/>
        </a:xfrm>
        <a:prstGeom prst="rect">
          <a:avLst/>
        </a:prstGeom>
      </xdr:spPr>
    </xdr:pic>
    <xdr:clientData/>
  </xdr:twoCellAnchor>
  <xdr:twoCellAnchor editAs="oneCell">
    <xdr:from>
      <xdr:col>19</xdr:col>
      <xdr:colOff>249705</xdr:colOff>
      <xdr:row>10</xdr:row>
      <xdr:rowOff>137647</xdr:rowOff>
    </xdr:from>
    <xdr:to>
      <xdr:col>19</xdr:col>
      <xdr:colOff>541159</xdr:colOff>
      <xdr:row>11</xdr:row>
      <xdr:rowOff>202436</xdr:rowOff>
    </xdr:to>
    <xdr:pic>
      <xdr:nvPicPr>
        <xdr:cNvPr id="235" name="Graphique 234" descr="Badge croix contour">
          <a:extLst>
            <a:ext uri="{FF2B5EF4-FFF2-40B4-BE49-F238E27FC236}">
              <a16:creationId xmlns:a16="http://schemas.microsoft.com/office/drawing/2014/main" id="{00000000-0008-0000-1C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5561294"/>
          <a:ext cx="291454" cy="316174"/>
        </a:xfrm>
        <a:prstGeom prst="rect">
          <a:avLst/>
        </a:prstGeom>
      </xdr:spPr>
    </xdr:pic>
    <xdr:clientData/>
  </xdr:twoCellAnchor>
  <xdr:twoCellAnchor editAs="oneCell">
    <xdr:from>
      <xdr:col>19</xdr:col>
      <xdr:colOff>249705</xdr:colOff>
      <xdr:row>11</xdr:row>
      <xdr:rowOff>230097</xdr:rowOff>
    </xdr:from>
    <xdr:to>
      <xdr:col>19</xdr:col>
      <xdr:colOff>541159</xdr:colOff>
      <xdr:row>13</xdr:row>
      <xdr:rowOff>77660</xdr:rowOff>
    </xdr:to>
    <xdr:pic>
      <xdr:nvPicPr>
        <xdr:cNvPr id="236" name="Graphique 235" descr="Badge croix contour">
          <a:extLst>
            <a:ext uri="{FF2B5EF4-FFF2-40B4-BE49-F238E27FC236}">
              <a16:creationId xmlns:a16="http://schemas.microsoft.com/office/drawing/2014/main" id="{00000000-0008-0000-1C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5911479"/>
          <a:ext cx="291454" cy="307005"/>
        </a:xfrm>
        <a:prstGeom prst="rect">
          <a:avLst/>
        </a:prstGeom>
      </xdr:spPr>
    </xdr:pic>
    <xdr:clientData/>
  </xdr:twoCellAnchor>
  <xdr:twoCellAnchor editAs="oneCell">
    <xdr:from>
      <xdr:col>19</xdr:col>
      <xdr:colOff>249705</xdr:colOff>
      <xdr:row>13</xdr:row>
      <xdr:rowOff>467252</xdr:rowOff>
    </xdr:from>
    <xdr:to>
      <xdr:col>19</xdr:col>
      <xdr:colOff>541159</xdr:colOff>
      <xdr:row>13</xdr:row>
      <xdr:rowOff>764732</xdr:rowOff>
    </xdr:to>
    <xdr:pic>
      <xdr:nvPicPr>
        <xdr:cNvPr id="237" name="Graphique 236" descr="Badge croix contour">
          <a:extLst>
            <a:ext uri="{FF2B5EF4-FFF2-40B4-BE49-F238E27FC236}">
              <a16:creationId xmlns:a16="http://schemas.microsoft.com/office/drawing/2014/main" id="{00000000-0008-0000-1C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608076"/>
          <a:ext cx="291454" cy="297480"/>
        </a:xfrm>
        <a:prstGeom prst="rect">
          <a:avLst/>
        </a:prstGeom>
      </xdr:spPr>
    </xdr:pic>
    <xdr:clientData/>
  </xdr:twoCellAnchor>
  <xdr:twoCellAnchor editAs="oneCell">
    <xdr:from>
      <xdr:col>19</xdr:col>
      <xdr:colOff>249705</xdr:colOff>
      <xdr:row>13</xdr:row>
      <xdr:rowOff>795568</xdr:rowOff>
    </xdr:from>
    <xdr:to>
      <xdr:col>19</xdr:col>
      <xdr:colOff>541159</xdr:colOff>
      <xdr:row>13</xdr:row>
      <xdr:rowOff>1102573</xdr:rowOff>
    </xdr:to>
    <xdr:pic>
      <xdr:nvPicPr>
        <xdr:cNvPr id="238" name="Graphique 237" descr="Badge croix contour">
          <a:extLst>
            <a:ext uri="{FF2B5EF4-FFF2-40B4-BE49-F238E27FC236}">
              <a16:creationId xmlns:a16="http://schemas.microsoft.com/office/drawing/2014/main" id="{00000000-0008-0000-1C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936392"/>
          <a:ext cx="291454" cy="307005"/>
        </a:xfrm>
        <a:prstGeom prst="rect">
          <a:avLst/>
        </a:prstGeom>
      </xdr:spPr>
    </xdr:pic>
    <xdr:clientData/>
  </xdr:twoCellAnchor>
  <xdr:twoCellAnchor editAs="oneCell">
    <xdr:from>
      <xdr:col>19</xdr:col>
      <xdr:colOff>249705</xdr:colOff>
      <xdr:row>13</xdr:row>
      <xdr:rowOff>1154139</xdr:rowOff>
    </xdr:from>
    <xdr:to>
      <xdr:col>19</xdr:col>
      <xdr:colOff>541159</xdr:colOff>
      <xdr:row>13</xdr:row>
      <xdr:rowOff>1459106</xdr:rowOff>
    </xdr:to>
    <xdr:pic>
      <xdr:nvPicPr>
        <xdr:cNvPr id="239" name="Graphique 238" descr="Badge croix contour">
          <a:extLst>
            <a:ext uri="{FF2B5EF4-FFF2-40B4-BE49-F238E27FC236}">
              <a16:creationId xmlns:a16="http://schemas.microsoft.com/office/drawing/2014/main" id="{00000000-0008-0000-1C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7294963"/>
          <a:ext cx="291454" cy="304967"/>
        </a:xfrm>
        <a:prstGeom prst="rect">
          <a:avLst/>
        </a:prstGeom>
      </xdr:spPr>
    </xdr:pic>
    <xdr:clientData/>
  </xdr:twoCellAnchor>
  <xdr:twoCellAnchor editAs="oneCell">
    <xdr:from>
      <xdr:col>19</xdr:col>
      <xdr:colOff>249705</xdr:colOff>
      <xdr:row>13</xdr:row>
      <xdr:rowOff>1507497</xdr:rowOff>
    </xdr:from>
    <xdr:to>
      <xdr:col>19</xdr:col>
      <xdr:colOff>541159</xdr:colOff>
      <xdr:row>14</xdr:row>
      <xdr:rowOff>236527</xdr:rowOff>
    </xdr:to>
    <xdr:pic>
      <xdr:nvPicPr>
        <xdr:cNvPr id="240" name="Graphique 239" descr="Badge croix contour">
          <a:extLst>
            <a:ext uri="{FF2B5EF4-FFF2-40B4-BE49-F238E27FC236}">
              <a16:creationId xmlns:a16="http://schemas.microsoft.com/office/drawing/2014/main" id="{00000000-0008-0000-1C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7648321"/>
          <a:ext cx="291454" cy="320265"/>
        </a:xfrm>
        <a:prstGeom prst="rect">
          <a:avLst/>
        </a:prstGeom>
      </xdr:spPr>
    </xdr:pic>
    <xdr:clientData/>
  </xdr:twoCellAnchor>
  <xdr:twoCellAnchor editAs="oneCell">
    <xdr:from>
      <xdr:col>19</xdr:col>
      <xdr:colOff>249705</xdr:colOff>
      <xdr:row>15</xdr:row>
      <xdr:rowOff>16070</xdr:rowOff>
    </xdr:from>
    <xdr:to>
      <xdr:col>19</xdr:col>
      <xdr:colOff>541159</xdr:colOff>
      <xdr:row>16</xdr:row>
      <xdr:rowOff>65900</xdr:rowOff>
    </xdr:to>
    <xdr:pic>
      <xdr:nvPicPr>
        <xdr:cNvPr id="241" name="Graphique 240" descr="Badge croix contour">
          <a:extLst>
            <a:ext uri="{FF2B5EF4-FFF2-40B4-BE49-F238E27FC236}">
              <a16:creationId xmlns:a16="http://schemas.microsoft.com/office/drawing/2014/main" id="{00000000-0008-0000-1C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8005864"/>
          <a:ext cx="291454" cy="313915"/>
        </a:xfrm>
        <a:prstGeom prst="rect">
          <a:avLst/>
        </a:prstGeom>
      </xdr:spPr>
    </xdr:pic>
    <xdr:clientData/>
  </xdr:twoCellAnchor>
  <xdr:twoCellAnchor editAs="oneCell">
    <xdr:from>
      <xdr:col>19</xdr:col>
      <xdr:colOff>249705</xdr:colOff>
      <xdr:row>16</xdr:row>
      <xdr:rowOff>107941</xdr:rowOff>
    </xdr:from>
    <xdr:to>
      <xdr:col>19</xdr:col>
      <xdr:colOff>541159</xdr:colOff>
      <xdr:row>17</xdr:row>
      <xdr:rowOff>159469</xdr:rowOff>
    </xdr:to>
    <xdr:pic>
      <xdr:nvPicPr>
        <xdr:cNvPr id="242" name="Graphique 241" descr="Badge croix contour">
          <a:extLst>
            <a:ext uri="{FF2B5EF4-FFF2-40B4-BE49-F238E27FC236}">
              <a16:creationId xmlns:a16="http://schemas.microsoft.com/office/drawing/2014/main" id="{00000000-0008-0000-1C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8355470"/>
          <a:ext cx="291454" cy="315614"/>
        </a:xfrm>
        <a:prstGeom prst="rect">
          <a:avLst/>
        </a:prstGeom>
      </xdr:spPr>
    </xdr:pic>
    <xdr:clientData/>
  </xdr:twoCellAnchor>
  <xdr:twoCellAnchor editAs="oneCell">
    <xdr:from>
      <xdr:col>19</xdr:col>
      <xdr:colOff>256055</xdr:colOff>
      <xdr:row>18</xdr:row>
      <xdr:rowOff>10921</xdr:rowOff>
    </xdr:from>
    <xdr:to>
      <xdr:col>19</xdr:col>
      <xdr:colOff>541159</xdr:colOff>
      <xdr:row>18</xdr:row>
      <xdr:rowOff>323358</xdr:rowOff>
    </xdr:to>
    <xdr:pic>
      <xdr:nvPicPr>
        <xdr:cNvPr id="243" name="Graphique 242" descr="Badge croix contour">
          <a:extLst>
            <a:ext uri="{FF2B5EF4-FFF2-40B4-BE49-F238E27FC236}">
              <a16:creationId xmlns:a16="http://schemas.microsoft.com/office/drawing/2014/main" id="{00000000-0008-0000-1C00-0000F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014702" y="8717892"/>
          <a:ext cx="285104" cy="312437"/>
        </a:xfrm>
        <a:prstGeom prst="rect">
          <a:avLst/>
        </a:prstGeom>
      </xdr:spPr>
    </xdr:pic>
    <xdr:clientData/>
  </xdr:twoCellAnchor>
  <xdr:twoCellAnchor editAs="oneCell">
    <xdr:from>
      <xdr:col>19</xdr:col>
      <xdr:colOff>249705</xdr:colOff>
      <xdr:row>13</xdr:row>
      <xdr:rowOff>124821</xdr:rowOff>
    </xdr:from>
    <xdr:to>
      <xdr:col>19</xdr:col>
      <xdr:colOff>544334</xdr:colOff>
      <xdr:row>13</xdr:row>
      <xdr:rowOff>428651</xdr:rowOff>
    </xdr:to>
    <xdr:pic>
      <xdr:nvPicPr>
        <xdr:cNvPr id="244" name="Graphique 243" descr="Badge croix contour">
          <a:extLst>
            <a:ext uri="{FF2B5EF4-FFF2-40B4-BE49-F238E27FC236}">
              <a16:creationId xmlns:a16="http://schemas.microsoft.com/office/drawing/2014/main" id="{00000000-0008-0000-1C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08352" y="6265645"/>
          <a:ext cx="294629" cy="303830"/>
        </a:xfrm>
        <a:prstGeom prst="rect">
          <a:avLst/>
        </a:prstGeom>
      </xdr:spPr>
    </xdr:pic>
    <xdr:clientData/>
  </xdr:twoCellAnchor>
  <xdr:twoCellAnchor editAs="oneCell">
    <xdr:from>
      <xdr:col>19</xdr:col>
      <xdr:colOff>635561</xdr:colOff>
      <xdr:row>10</xdr:row>
      <xdr:rowOff>137647</xdr:rowOff>
    </xdr:from>
    <xdr:to>
      <xdr:col>20</xdr:col>
      <xdr:colOff>92924</xdr:colOff>
      <xdr:row>11</xdr:row>
      <xdr:rowOff>202436</xdr:rowOff>
    </xdr:to>
    <xdr:pic>
      <xdr:nvPicPr>
        <xdr:cNvPr id="245" name="Graphique 244" descr="Badge croix contour">
          <a:extLst>
            <a:ext uri="{FF2B5EF4-FFF2-40B4-BE49-F238E27FC236}">
              <a16:creationId xmlns:a16="http://schemas.microsoft.com/office/drawing/2014/main" id="{00000000-0008-0000-1C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394208" y="5561294"/>
          <a:ext cx="297804" cy="316174"/>
        </a:xfrm>
        <a:prstGeom prst="rect">
          <a:avLst/>
        </a:prstGeom>
      </xdr:spPr>
    </xdr:pic>
    <xdr:clientData/>
  </xdr:twoCellAnchor>
  <xdr:twoCellAnchor editAs="oneCell">
    <xdr:from>
      <xdr:col>19</xdr:col>
      <xdr:colOff>638736</xdr:colOff>
      <xdr:row>11</xdr:row>
      <xdr:rowOff>234859</xdr:rowOff>
    </xdr:from>
    <xdr:to>
      <xdr:col>20</xdr:col>
      <xdr:colOff>92924</xdr:colOff>
      <xdr:row>13</xdr:row>
      <xdr:rowOff>66547</xdr:rowOff>
    </xdr:to>
    <xdr:pic>
      <xdr:nvPicPr>
        <xdr:cNvPr id="246" name="Graphique 245" descr="Badge croix contour">
          <a:extLst>
            <a:ext uri="{FF2B5EF4-FFF2-40B4-BE49-F238E27FC236}">
              <a16:creationId xmlns:a16="http://schemas.microsoft.com/office/drawing/2014/main" id="{00000000-0008-0000-1C00-0000F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5916241"/>
          <a:ext cx="294629" cy="297480"/>
        </a:xfrm>
        <a:prstGeom prst="rect">
          <a:avLst/>
        </a:prstGeom>
      </xdr:spPr>
    </xdr:pic>
    <xdr:clientData/>
  </xdr:twoCellAnchor>
  <xdr:twoCellAnchor editAs="oneCell">
    <xdr:from>
      <xdr:col>19</xdr:col>
      <xdr:colOff>638736</xdr:colOff>
      <xdr:row>13</xdr:row>
      <xdr:rowOff>472015</xdr:rowOff>
    </xdr:from>
    <xdr:to>
      <xdr:col>20</xdr:col>
      <xdr:colOff>96099</xdr:colOff>
      <xdr:row>13</xdr:row>
      <xdr:rowOff>759970</xdr:rowOff>
    </xdr:to>
    <xdr:pic>
      <xdr:nvPicPr>
        <xdr:cNvPr id="247" name="Graphique 246" descr="Badge croix contour">
          <a:extLst>
            <a:ext uri="{FF2B5EF4-FFF2-40B4-BE49-F238E27FC236}">
              <a16:creationId xmlns:a16="http://schemas.microsoft.com/office/drawing/2014/main" id="{00000000-0008-0000-1C00-0000F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612839"/>
          <a:ext cx="297804" cy="287955"/>
        </a:xfrm>
        <a:prstGeom prst="rect">
          <a:avLst/>
        </a:prstGeom>
      </xdr:spPr>
    </xdr:pic>
    <xdr:clientData/>
  </xdr:twoCellAnchor>
  <xdr:twoCellAnchor editAs="oneCell">
    <xdr:from>
      <xdr:col>19</xdr:col>
      <xdr:colOff>638736</xdr:colOff>
      <xdr:row>13</xdr:row>
      <xdr:rowOff>792393</xdr:rowOff>
    </xdr:from>
    <xdr:to>
      <xdr:col>20</xdr:col>
      <xdr:colOff>96099</xdr:colOff>
      <xdr:row>13</xdr:row>
      <xdr:rowOff>1105748</xdr:rowOff>
    </xdr:to>
    <xdr:pic>
      <xdr:nvPicPr>
        <xdr:cNvPr id="248" name="Graphique 247" descr="Badge croix contour">
          <a:extLst>
            <a:ext uri="{FF2B5EF4-FFF2-40B4-BE49-F238E27FC236}">
              <a16:creationId xmlns:a16="http://schemas.microsoft.com/office/drawing/2014/main" id="{00000000-0008-0000-1C00-0000F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933217"/>
          <a:ext cx="297804" cy="313355"/>
        </a:xfrm>
        <a:prstGeom prst="rect">
          <a:avLst/>
        </a:prstGeom>
      </xdr:spPr>
    </xdr:pic>
    <xdr:clientData/>
  </xdr:twoCellAnchor>
  <xdr:twoCellAnchor editAs="oneCell">
    <xdr:from>
      <xdr:col>19</xdr:col>
      <xdr:colOff>638736</xdr:colOff>
      <xdr:row>13</xdr:row>
      <xdr:rowOff>1152551</xdr:rowOff>
    </xdr:from>
    <xdr:to>
      <xdr:col>20</xdr:col>
      <xdr:colOff>96099</xdr:colOff>
      <xdr:row>13</xdr:row>
      <xdr:rowOff>1454343</xdr:rowOff>
    </xdr:to>
    <xdr:pic>
      <xdr:nvPicPr>
        <xdr:cNvPr id="251" name="Graphique 250" descr="Badge croix contour">
          <a:extLst>
            <a:ext uri="{FF2B5EF4-FFF2-40B4-BE49-F238E27FC236}">
              <a16:creationId xmlns:a16="http://schemas.microsoft.com/office/drawing/2014/main" id="{00000000-0008-0000-1C00-0000F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7293375"/>
          <a:ext cx="297804" cy="308142"/>
        </a:xfrm>
        <a:prstGeom prst="rect">
          <a:avLst/>
        </a:prstGeom>
      </xdr:spPr>
    </xdr:pic>
    <xdr:clientData/>
  </xdr:twoCellAnchor>
  <xdr:twoCellAnchor editAs="oneCell">
    <xdr:from>
      <xdr:col>19</xdr:col>
      <xdr:colOff>638736</xdr:colOff>
      <xdr:row>13</xdr:row>
      <xdr:rowOff>1509084</xdr:rowOff>
    </xdr:from>
    <xdr:to>
      <xdr:col>20</xdr:col>
      <xdr:colOff>96099</xdr:colOff>
      <xdr:row>14</xdr:row>
      <xdr:rowOff>241289</xdr:rowOff>
    </xdr:to>
    <xdr:pic>
      <xdr:nvPicPr>
        <xdr:cNvPr id="252" name="Graphique 251" descr="Badge croix contour">
          <a:extLst>
            <a:ext uri="{FF2B5EF4-FFF2-40B4-BE49-F238E27FC236}">
              <a16:creationId xmlns:a16="http://schemas.microsoft.com/office/drawing/2014/main" id="{00000000-0008-0000-1C00-0000F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7649908"/>
          <a:ext cx="297804" cy="317090"/>
        </a:xfrm>
        <a:prstGeom prst="rect">
          <a:avLst/>
        </a:prstGeom>
      </xdr:spPr>
    </xdr:pic>
    <xdr:clientData/>
  </xdr:twoCellAnchor>
  <xdr:twoCellAnchor editAs="oneCell">
    <xdr:from>
      <xdr:col>19</xdr:col>
      <xdr:colOff>638736</xdr:colOff>
      <xdr:row>15</xdr:row>
      <xdr:rowOff>12895</xdr:rowOff>
    </xdr:from>
    <xdr:to>
      <xdr:col>20</xdr:col>
      <xdr:colOff>96099</xdr:colOff>
      <xdr:row>16</xdr:row>
      <xdr:rowOff>75425</xdr:rowOff>
    </xdr:to>
    <xdr:pic>
      <xdr:nvPicPr>
        <xdr:cNvPr id="253" name="Graphique 252" descr="Badge croix contour">
          <a:extLst>
            <a:ext uri="{FF2B5EF4-FFF2-40B4-BE49-F238E27FC236}">
              <a16:creationId xmlns:a16="http://schemas.microsoft.com/office/drawing/2014/main" id="{00000000-0008-0000-1C00-0000F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8002689"/>
          <a:ext cx="297804" cy="320265"/>
        </a:xfrm>
        <a:prstGeom prst="rect">
          <a:avLst/>
        </a:prstGeom>
      </xdr:spPr>
    </xdr:pic>
    <xdr:clientData/>
  </xdr:twoCellAnchor>
  <xdr:twoCellAnchor editAs="oneCell">
    <xdr:from>
      <xdr:col>19</xdr:col>
      <xdr:colOff>638736</xdr:colOff>
      <xdr:row>16</xdr:row>
      <xdr:rowOff>106354</xdr:rowOff>
    </xdr:from>
    <xdr:to>
      <xdr:col>20</xdr:col>
      <xdr:colOff>96099</xdr:colOff>
      <xdr:row>17</xdr:row>
      <xdr:rowOff>161057</xdr:rowOff>
    </xdr:to>
    <xdr:pic>
      <xdr:nvPicPr>
        <xdr:cNvPr id="254" name="Graphique 253" descr="Badge croix contour">
          <a:extLst>
            <a:ext uri="{FF2B5EF4-FFF2-40B4-BE49-F238E27FC236}">
              <a16:creationId xmlns:a16="http://schemas.microsoft.com/office/drawing/2014/main" id="{00000000-0008-0000-1C00-0000F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8353883"/>
          <a:ext cx="297804" cy="318789"/>
        </a:xfrm>
        <a:prstGeom prst="rect">
          <a:avLst/>
        </a:prstGeom>
      </xdr:spPr>
    </xdr:pic>
    <xdr:clientData/>
  </xdr:twoCellAnchor>
  <xdr:twoCellAnchor editAs="oneCell">
    <xdr:from>
      <xdr:col>19</xdr:col>
      <xdr:colOff>635561</xdr:colOff>
      <xdr:row>18</xdr:row>
      <xdr:rowOff>12508</xdr:rowOff>
    </xdr:from>
    <xdr:to>
      <xdr:col>20</xdr:col>
      <xdr:colOff>83399</xdr:colOff>
      <xdr:row>18</xdr:row>
      <xdr:rowOff>321770</xdr:rowOff>
    </xdr:to>
    <xdr:pic>
      <xdr:nvPicPr>
        <xdr:cNvPr id="255" name="Graphique 254" descr="Badge croix contour">
          <a:extLst>
            <a:ext uri="{FF2B5EF4-FFF2-40B4-BE49-F238E27FC236}">
              <a16:creationId xmlns:a16="http://schemas.microsoft.com/office/drawing/2014/main" id="{00000000-0008-0000-1C00-0000F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394208" y="8719479"/>
          <a:ext cx="288279" cy="309262"/>
        </a:xfrm>
        <a:prstGeom prst="rect">
          <a:avLst/>
        </a:prstGeom>
      </xdr:spPr>
    </xdr:pic>
    <xdr:clientData/>
  </xdr:twoCellAnchor>
  <xdr:twoCellAnchor editAs="oneCell">
    <xdr:from>
      <xdr:col>19</xdr:col>
      <xdr:colOff>638736</xdr:colOff>
      <xdr:row>13</xdr:row>
      <xdr:rowOff>126409</xdr:rowOff>
    </xdr:from>
    <xdr:to>
      <xdr:col>20</xdr:col>
      <xdr:colOff>96099</xdr:colOff>
      <xdr:row>13</xdr:row>
      <xdr:rowOff>427064</xdr:rowOff>
    </xdr:to>
    <xdr:pic>
      <xdr:nvPicPr>
        <xdr:cNvPr id="256" name="Graphique 255" descr="Badge croix contour">
          <a:extLst>
            <a:ext uri="{FF2B5EF4-FFF2-40B4-BE49-F238E27FC236}">
              <a16:creationId xmlns:a16="http://schemas.microsoft.com/office/drawing/2014/main" id="{00000000-0008-0000-1C00-000000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397383" y="6267233"/>
          <a:ext cx="297804" cy="300655"/>
        </a:xfrm>
        <a:prstGeom prst="rect">
          <a:avLst/>
        </a:prstGeom>
      </xdr:spPr>
    </xdr:pic>
    <xdr:clientData/>
  </xdr:twoCellAnchor>
  <xdr:twoCellAnchor editAs="oneCell">
    <xdr:from>
      <xdr:col>20</xdr:col>
      <xdr:colOff>220944</xdr:colOff>
      <xdr:row>10</xdr:row>
      <xdr:rowOff>139235</xdr:rowOff>
    </xdr:from>
    <xdr:to>
      <xdr:col>20</xdr:col>
      <xdr:colOff>525098</xdr:colOff>
      <xdr:row>11</xdr:row>
      <xdr:rowOff>200849</xdr:rowOff>
    </xdr:to>
    <xdr:pic>
      <xdr:nvPicPr>
        <xdr:cNvPr id="257" name="Graphique 256" descr="Badge croix contour">
          <a:extLst>
            <a:ext uri="{FF2B5EF4-FFF2-40B4-BE49-F238E27FC236}">
              <a16:creationId xmlns:a16="http://schemas.microsoft.com/office/drawing/2014/main" id="{00000000-0008-0000-1C00-000001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20032" y="5562882"/>
          <a:ext cx="304154" cy="312999"/>
        </a:xfrm>
        <a:prstGeom prst="rect">
          <a:avLst/>
        </a:prstGeom>
      </xdr:spPr>
    </xdr:pic>
    <xdr:clientData/>
  </xdr:twoCellAnchor>
  <xdr:twoCellAnchor editAs="oneCell">
    <xdr:from>
      <xdr:col>20</xdr:col>
      <xdr:colOff>217769</xdr:colOff>
      <xdr:row>11</xdr:row>
      <xdr:rowOff>239622</xdr:rowOff>
    </xdr:from>
    <xdr:to>
      <xdr:col>20</xdr:col>
      <xdr:colOff>512398</xdr:colOff>
      <xdr:row>13</xdr:row>
      <xdr:rowOff>68135</xdr:rowOff>
    </xdr:to>
    <xdr:pic>
      <xdr:nvPicPr>
        <xdr:cNvPr id="258" name="Graphique 257" descr="Badge croix contour">
          <a:extLst>
            <a:ext uri="{FF2B5EF4-FFF2-40B4-BE49-F238E27FC236}">
              <a16:creationId xmlns:a16="http://schemas.microsoft.com/office/drawing/2014/main" id="{00000000-0008-0000-1C00-00000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16857" y="5921004"/>
          <a:ext cx="294629" cy="287955"/>
        </a:xfrm>
        <a:prstGeom prst="rect">
          <a:avLst/>
        </a:prstGeom>
      </xdr:spPr>
    </xdr:pic>
    <xdr:clientData/>
  </xdr:twoCellAnchor>
  <xdr:twoCellAnchor editAs="oneCell">
    <xdr:from>
      <xdr:col>20</xdr:col>
      <xdr:colOff>217769</xdr:colOff>
      <xdr:row>13</xdr:row>
      <xdr:rowOff>470427</xdr:rowOff>
    </xdr:from>
    <xdr:to>
      <xdr:col>20</xdr:col>
      <xdr:colOff>521923</xdr:colOff>
      <xdr:row>13</xdr:row>
      <xdr:rowOff>761557</xdr:rowOff>
    </xdr:to>
    <xdr:pic>
      <xdr:nvPicPr>
        <xdr:cNvPr id="259" name="Graphique 258" descr="Badge croix contour">
          <a:extLst>
            <a:ext uri="{FF2B5EF4-FFF2-40B4-BE49-F238E27FC236}">
              <a16:creationId xmlns:a16="http://schemas.microsoft.com/office/drawing/2014/main" id="{00000000-0008-0000-1C00-000003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6611251"/>
          <a:ext cx="304154" cy="291130"/>
        </a:xfrm>
        <a:prstGeom prst="rect">
          <a:avLst/>
        </a:prstGeom>
      </xdr:spPr>
    </xdr:pic>
    <xdr:clientData/>
  </xdr:twoCellAnchor>
  <xdr:twoCellAnchor editAs="oneCell">
    <xdr:from>
      <xdr:col>20</xdr:col>
      <xdr:colOff>217769</xdr:colOff>
      <xdr:row>13</xdr:row>
      <xdr:rowOff>789218</xdr:rowOff>
    </xdr:from>
    <xdr:to>
      <xdr:col>20</xdr:col>
      <xdr:colOff>521923</xdr:colOff>
      <xdr:row>13</xdr:row>
      <xdr:rowOff>1115273</xdr:rowOff>
    </xdr:to>
    <xdr:pic>
      <xdr:nvPicPr>
        <xdr:cNvPr id="260" name="Graphique 259" descr="Badge croix contour">
          <a:extLst>
            <a:ext uri="{FF2B5EF4-FFF2-40B4-BE49-F238E27FC236}">
              <a16:creationId xmlns:a16="http://schemas.microsoft.com/office/drawing/2014/main" id="{00000000-0008-0000-1C00-000004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6930042"/>
          <a:ext cx="304154" cy="319705"/>
        </a:xfrm>
        <a:prstGeom prst="rect">
          <a:avLst/>
        </a:prstGeom>
      </xdr:spPr>
    </xdr:pic>
    <xdr:clientData/>
  </xdr:twoCellAnchor>
  <xdr:twoCellAnchor editAs="oneCell">
    <xdr:from>
      <xdr:col>20</xdr:col>
      <xdr:colOff>217769</xdr:colOff>
      <xdr:row>13</xdr:row>
      <xdr:rowOff>1154139</xdr:rowOff>
    </xdr:from>
    <xdr:to>
      <xdr:col>20</xdr:col>
      <xdr:colOff>521923</xdr:colOff>
      <xdr:row>13</xdr:row>
      <xdr:rowOff>1459106</xdr:rowOff>
    </xdr:to>
    <xdr:pic>
      <xdr:nvPicPr>
        <xdr:cNvPr id="261" name="Graphique 260" descr="Badge croix contour">
          <a:extLst>
            <a:ext uri="{FF2B5EF4-FFF2-40B4-BE49-F238E27FC236}">
              <a16:creationId xmlns:a16="http://schemas.microsoft.com/office/drawing/2014/main" id="{00000000-0008-0000-1C00-000005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7294963"/>
          <a:ext cx="304154" cy="304967"/>
        </a:xfrm>
        <a:prstGeom prst="rect">
          <a:avLst/>
        </a:prstGeom>
      </xdr:spPr>
    </xdr:pic>
    <xdr:clientData/>
  </xdr:twoCellAnchor>
  <xdr:twoCellAnchor editAs="oneCell">
    <xdr:from>
      <xdr:col>20</xdr:col>
      <xdr:colOff>217769</xdr:colOff>
      <xdr:row>13</xdr:row>
      <xdr:rowOff>1507497</xdr:rowOff>
    </xdr:from>
    <xdr:to>
      <xdr:col>20</xdr:col>
      <xdr:colOff>521923</xdr:colOff>
      <xdr:row>14</xdr:row>
      <xdr:rowOff>236527</xdr:rowOff>
    </xdr:to>
    <xdr:pic>
      <xdr:nvPicPr>
        <xdr:cNvPr id="262" name="Graphique 261" descr="Badge croix contour">
          <a:extLst>
            <a:ext uri="{FF2B5EF4-FFF2-40B4-BE49-F238E27FC236}">
              <a16:creationId xmlns:a16="http://schemas.microsoft.com/office/drawing/2014/main" id="{00000000-0008-0000-1C00-00000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7648321"/>
          <a:ext cx="304154" cy="320265"/>
        </a:xfrm>
        <a:prstGeom prst="rect">
          <a:avLst/>
        </a:prstGeom>
      </xdr:spPr>
    </xdr:pic>
    <xdr:clientData/>
  </xdr:twoCellAnchor>
  <xdr:twoCellAnchor editAs="oneCell">
    <xdr:from>
      <xdr:col>20</xdr:col>
      <xdr:colOff>217769</xdr:colOff>
      <xdr:row>15</xdr:row>
      <xdr:rowOff>14482</xdr:rowOff>
    </xdr:from>
    <xdr:to>
      <xdr:col>20</xdr:col>
      <xdr:colOff>521923</xdr:colOff>
      <xdr:row>16</xdr:row>
      <xdr:rowOff>73837</xdr:rowOff>
    </xdr:to>
    <xdr:pic>
      <xdr:nvPicPr>
        <xdr:cNvPr id="263" name="Graphique 262" descr="Badge croix contour">
          <a:extLst>
            <a:ext uri="{FF2B5EF4-FFF2-40B4-BE49-F238E27FC236}">
              <a16:creationId xmlns:a16="http://schemas.microsoft.com/office/drawing/2014/main" id="{00000000-0008-0000-1C00-000007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8004276"/>
          <a:ext cx="304154" cy="317090"/>
        </a:xfrm>
        <a:prstGeom prst="rect">
          <a:avLst/>
        </a:prstGeom>
      </xdr:spPr>
    </xdr:pic>
    <xdr:clientData/>
  </xdr:twoCellAnchor>
  <xdr:twoCellAnchor editAs="oneCell">
    <xdr:from>
      <xdr:col>20</xdr:col>
      <xdr:colOff>217769</xdr:colOff>
      <xdr:row>16</xdr:row>
      <xdr:rowOff>104766</xdr:rowOff>
    </xdr:from>
    <xdr:to>
      <xdr:col>20</xdr:col>
      <xdr:colOff>521923</xdr:colOff>
      <xdr:row>17</xdr:row>
      <xdr:rowOff>168994</xdr:rowOff>
    </xdr:to>
    <xdr:pic>
      <xdr:nvPicPr>
        <xdr:cNvPr id="264" name="Graphique 263" descr="Badge croix contour">
          <a:extLst>
            <a:ext uri="{FF2B5EF4-FFF2-40B4-BE49-F238E27FC236}">
              <a16:creationId xmlns:a16="http://schemas.microsoft.com/office/drawing/2014/main" id="{00000000-0008-0000-1C00-000008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16857" y="8352295"/>
          <a:ext cx="304154" cy="321964"/>
        </a:xfrm>
        <a:prstGeom prst="rect">
          <a:avLst/>
        </a:prstGeom>
      </xdr:spPr>
    </xdr:pic>
    <xdr:clientData/>
  </xdr:twoCellAnchor>
  <xdr:twoCellAnchor editAs="oneCell">
    <xdr:from>
      <xdr:col>20</xdr:col>
      <xdr:colOff>220944</xdr:colOff>
      <xdr:row>18</xdr:row>
      <xdr:rowOff>14096</xdr:rowOff>
    </xdr:from>
    <xdr:to>
      <xdr:col>20</xdr:col>
      <xdr:colOff>506048</xdr:colOff>
      <xdr:row>18</xdr:row>
      <xdr:rowOff>313833</xdr:rowOff>
    </xdr:to>
    <xdr:pic>
      <xdr:nvPicPr>
        <xdr:cNvPr id="265" name="Graphique 264" descr="Badge croix contour">
          <a:extLst>
            <a:ext uri="{FF2B5EF4-FFF2-40B4-BE49-F238E27FC236}">
              <a16:creationId xmlns:a16="http://schemas.microsoft.com/office/drawing/2014/main" id="{00000000-0008-0000-1C00-000009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820032" y="8721067"/>
          <a:ext cx="285104" cy="306087"/>
        </a:xfrm>
        <a:prstGeom prst="rect">
          <a:avLst/>
        </a:prstGeom>
      </xdr:spPr>
    </xdr:pic>
    <xdr:clientData/>
  </xdr:twoCellAnchor>
  <xdr:twoCellAnchor editAs="oneCell">
    <xdr:from>
      <xdr:col>20</xdr:col>
      <xdr:colOff>220944</xdr:colOff>
      <xdr:row>13</xdr:row>
      <xdr:rowOff>124821</xdr:rowOff>
    </xdr:from>
    <xdr:to>
      <xdr:col>20</xdr:col>
      <xdr:colOff>525098</xdr:colOff>
      <xdr:row>13</xdr:row>
      <xdr:rowOff>428651</xdr:rowOff>
    </xdr:to>
    <xdr:pic>
      <xdr:nvPicPr>
        <xdr:cNvPr id="266" name="Graphique 265" descr="Badge croix contour">
          <a:extLst>
            <a:ext uri="{FF2B5EF4-FFF2-40B4-BE49-F238E27FC236}">
              <a16:creationId xmlns:a16="http://schemas.microsoft.com/office/drawing/2014/main" id="{00000000-0008-0000-1C00-00000A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20032" y="6265645"/>
          <a:ext cx="304154" cy="303830"/>
        </a:xfrm>
        <a:prstGeom prst="rect">
          <a:avLst/>
        </a:prstGeom>
      </xdr:spPr>
    </xdr:pic>
    <xdr:clientData/>
  </xdr:twoCellAnchor>
  <xdr:twoCellAnchor editAs="oneCell">
    <xdr:from>
      <xdr:col>20</xdr:col>
      <xdr:colOff>601944</xdr:colOff>
      <xdr:row>10</xdr:row>
      <xdr:rowOff>139235</xdr:rowOff>
    </xdr:from>
    <xdr:to>
      <xdr:col>21</xdr:col>
      <xdr:colOff>56132</xdr:colOff>
      <xdr:row>11</xdr:row>
      <xdr:rowOff>200849</xdr:rowOff>
    </xdr:to>
    <xdr:pic>
      <xdr:nvPicPr>
        <xdr:cNvPr id="267" name="Graphique 266" descr="Badge croix contour">
          <a:extLst>
            <a:ext uri="{FF2B5EF4-FFF2-40B4-BE49-F238E27FC236}">
              <a16:creationId xmlns:a16="http://schemas.microsoft.com/office/drawing/2014/main" id="{00000000-0008-0000-1C00-00000B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5562882"/>
          <a:ext cx="294629" cy="312999"/>
        </a:xfrm>
        <a:prstGeom prst="rect">
          <a:avLst/>
        </a:prstGeom>
      </xdr:spPr>
    </xdr:pic>
    <xdr:clientData/>
  </xdr:twoCellAnchor>
  <xdr:twoCellAnchor editAs="oneCell">
    <xdr:from>
      <xdr:col>20</xdr:col>
      <xdr:colOff>598769</xdr:colOff>
      <xdr:row>11</xdr:row>
      <xdr:rowOff>236447</xdr:rowOff>
    </xdr:from>
    <xdr:to>
      <xdr:col>21</xdr:col>
      <xdr:colOff>56132</xdr:colOff>
      <xdr:row>13</xdr:row>
      <xdr:rowOff>64960</xdr:rowOff>
    </xdr:to>
    <xdr:pic>
      <xdr:nvPicPr>
        <xdr:cNvPr id="268" name="Graphique 267" descr="Badge croix contour">
          <a:extLst>
            <a:ext uri="{FF2B5EF4-FFF2-40B4-BE49-F238E27FC236}">
              <a16:creationId xmlns:a16="http://schemas.microsoft.com/office/drawing/2014/main" id="{00000000-0008-0000-1C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5917829"/>
          <a:ext cx="297804" cy="294305"/>
        </a:xfrm>
        <a:prstGeom prst="rect">
          <a:avLst/>
        </a:prstGeom>
      </xdr:spPr>
    </xdr:pic>
    <xdr:clientData/>
  </xdr:twoCellAnchor>
  <xdr:twoCellAnchor editAs="oneCell">
    <xdr:from>
      <xdr:col>20</xdr:col>
      <xdr:colOff>598769</xdr:colOff>
      <xdr:row>13</xdr:row>
      <xdr:rowOff>473602</xdr:rowOff>
    </xdr:from>
    <xdr:to>
      <xdr:col>21</xdr:col>
      <xdr:colOff>65657</xdr:colOff>
      <xdr:row>13</xdr:row>
      <xdr:rowOff>752032</xdr:rowOff>
    </xdr:to>
    <xdr:pic>
      <xdr:nvPicPr>
        <xdr:cNvPr id="269" name="Graphique 268" descr="Badge croix contour">
          <a:extLst>
            <a:ext uri="{FF2B5EF4-FFF2-40B4-BE49-F238E27FC236}">
              <a16:creationId xmlns:a16="http://schemas.microsoft.com/office/drawing/2014/main" id="{00000000-0008-0000-1C00-00000D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6614426"/>
          <a:ext cx="307329" cy="284780"/>
        </a:xfrm>
        <a:prstGeom prst="rect">
          <a:avLst/>
        </a:prstGeom>
      </xdr:spPr>
    </xdr:pic>
    <xdr:clientData/>
  </xdr:twoCellAnchor>
  <xdr:twoCellAnchor editAs="oneCell">
    <xdr:from>
      <xdr:col>20</xdr:col>
      <xdr:colOff>598769</xdr:colOff>
      <xdr:row>13</xdr:row>
      <xdr:rowOff>790805</xdr:rowOff>
    </xdr:from>
    <xdr:to>
      <xdr:col>21</xdr:col>
      <xdr:colOff>65657</xdr:colOff>
      <xdr:row>13</xdr:row>
      <xdr:rowOff>1107335</xdr:rowOff>
    </xdr:to>
    <xdr:pic>
      <xdr:nvPicPr>
        <xdr:cNvPr id="270" name="Graphique 269" descr="Badge croix contour">
          <a:extLst>
            <a:ext uri="{FF2B5EF4-FFF2-40B4-BE49-F238E27FC236}">
              <a16:creationId xmlns:a16="http://schemas.microsoft.com/office/drawing/2014/main" id="{00000000-0008-0000-1C00-00000E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6931629"/>
          <a:ext cx="307329" cy="316530"/>
        </a:xfrm>
        <a:prstGeom prst="rect">
          <a:avLst/>
        </a:prstGeom>
      </xdr:spPr>
    </xdr:pic>
    <xdr:clientData/>
  </xdr:twoCellAnchor>
  <xdr:twoCellAnchor editAs="oneCell">
    <xdr:from>
      <xdr:col>20</xdr:col>
      <xdr:colOff>598769</xdr:colOff>
      <xdr:row>13</xdr:row>
      <xdr:rowOff>1154139</xdr:rowOff>
    </xdr:from>
    <xdr:to>
      <xdr:col>21</xdr:col>
      <xdr:colOff>65657</xdr:colOff>
      <xdr:row>13</xdr:row>
      <xdr:rowOff>1459106</xdr:rowOff>
    </xdr:to>
    <xdr:pic>
      <xdr:nvPicPr>
        <xdr:cNvPr id="271" name="Graphique 270" descr="Badge croix contour">
          <a:extLst>
            <a:ext uri="{FF2B5EF4-FFF2-40B4-BE49-F238E27FC236}">
              <a16:creationId xmlns:a16="http://schemas.microsoft.com/office/drawing/2014/main" id="{00000000-0008-0000-1C00-00000F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7294963"/>
          <a:ext cx="307329" cy="304967"/>
        </a:xfrm>
        <a:prstGeom prst="rect">
          <a:avLst/>
        </a:prstGeom>
      </xdr:spPr>
    </xdr:pic>
    <xdr:clientData/>
  </xdr:twoCellAnchor>
  <xdr:twoCellAnchor editAs="oneCell">
    <xdr:from>
      <xdr:col>20</xdr:col>
      <xdr:colOff>598769</xdr:colOff>
      <xdr:row>13</xdr:row>
      <xdr:rowOff>1505909</xdr:rowOff>
    </xdr:from>
    <xdr:to>
      <xdr:col>21</xdr:col>
      <xdr:colOff>65657</xdr:colOff>
      <xdr:row>14</xdr:row>
      <xdr:rowOff>238114</xdr:rowOff>
    </xdr:to>
    <xdr:pic>
      <xdr:nvPicPr>
        <xdr:cNvPr id="272" name="Graphique 271" descr="Badge croix contour">
          <a:extLst>
            <a:ext uri="{FF2B5EF4-FFF2-40B4-BE49-F238E27FC236}">
              <a16:creationId xmlns:a16="http://schemas.microsoft.com/office/drawing/2014/main" id="{00000000-0008-0000-1C00-00001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7646733"/>
          <a:ext cx="307329" cy="323440"/>
        </a:xfrm>
        <a:prstGeom prst="rect">
          <a:avLst/>
        </a:prstGeom>
      </xdr:spPr>
    </xdr:pic>
    <xdr:clientData/>
  </xdr:twoCellAnchor>
  <xdr:twoCellAnchor editAs="oneCell">
    <xdr:from>
      <xdr:col>20</xdr:col>
      <xdr:colOff>598769</xdr:colOff>
      <xdr:row>15</xdr:row>
      <xdr:rowOff>17657</xdr:rowOff>
    </xdr:from>
    <xdr:to>
      <xdr:col>21</xdr:col>
      <xdr:colOff>65657</xdr:colOff>
      <xdr:row>16</xdr:row>
      <xdr:rowOff>64312</xdr:rowOff>
    </xdr:to>
    <xdr:pic>
      <xdr:nvPicPr>
        <xdr:cNvPr id="273" name="Graphique 272" descr="Badge croix contour">
          <a:extLst>
            <a:ext uri="{FF2B5EF4-FFF2-40B4-BE49-F238E27FC236}">
              <a16:creationId xmlns:a16="http://schemas.microsoft.com/office/drawing/2014/main" id="{00000000-0008-0000-1C00-000011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8007451"/>
          <a:ext cx="307329" cy="310740"/>
        </a:xfrm>
        <a:prstGeom prst="rect">
          <a:avLst/>
        </a:prstGeom>
      </xdr:spPr>
    </xdr:pic>
    <xdr:clientData/>
  </xdr:twoCellAnchor>
  <xdr:twoCellAnchor editAs="oneCell">
    <xdr:from>
      <xdr:col>20</xdr:col>
      <xdr:colOff>598769</xdr:colOff>
      <xdr:row>16</xdr:row>
      <xdr:rowOff>107941</xdr:rowOff>
    </xdr:from>
    <xdr:to>
      <xdr:col>21</xdr:col>
      <xdr:colOff>65657</xdr:colOff>
      <xdr:row>17</xdr:row>
      <xdr:rowOff>159469</xdr:rowOff>
    </xdr:to>
    <xdr:pic>
      <xdr:nvPicPr>
        <xdr:cNvPr id="274" name="Graphique 273" descr="Badge croix contour">
          <a:extLst>
            <a:ext uri="{FF2B5EF4-FFF2-40B4-BE49-F238E27FC236}">
              <a16:creationId xmlns:a16="http://schemas.microsoft.com/office/drawing/2014/main" id="{00000000-0008-0000-1C00-00001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7857" y="8355470"/>
          <a:ext cx="307329" cy="315614"/>
        </a:xfrm>
        <a:prstGeom prst="rect">
          <a:avLst/>
        </a:prstGeom>
      </xdr:spPr>
    </xdr:pic>
    <xdr:clientData/>
  </xdr:twoCellAnchor>
  <xdr:twoCellAnchor editAs="oneCell">
    <xdr:from>
      <xdr:col>20</xdr:col>
      <xdr:colOff>601944</xdr:colOff>
      <xdr:row>18</xdr:row>
      <xdr:rowOff>14096</xdr:rowOff>
    </xdr:from>
    <xdr:to>
      <xdr:col>21</xdr:col>
      <xdr:colOff>46607</xdr:colOff>
      <xdr:row>18</xdr:row>
      <xdr:rowOff>313833</xdr:rowOff>
    </xdr:to>
    <xdr:pic>
      <xdr:nvPicPr>
        <xdr:cNvPr id="275" name="Graphique 274" descr="Badge croix contour">
          <a:extLst>
            <a:ext uri="{FF2B5EF4-FFF2-40B4-BE49-F238E27FC236}">
              <a16:creationId xmlns:a16="http://schemas.microsoft.com/office/drawing/2014/main" id="{00000000-0008-0000-1C00-00001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1032" y="8721067"/>
          <a:ext cx="285104" cy="306087"/>
        </a:xfrm>
        <a:prstGeom prst="rect">
          <a:avLst/>
        </a:prstGeom>
      </xdr:spPr>
    </xdr:pic>
    <xdr:clientData/>
  </xdr:twoCellAnchor>
  <xdr:twoCellAnchor editAs="oneCell">
    <xdr:from>
      <xdr:col>20</xdr:col>
      <xdr:colOff>601944</xdr:colOff>
      <xdr:row>13</xdr:row>
      <xdr:rowOff>123234</xdr:rowOff>
    </xdr:from>
    <xdr:to>
      <xdr:col>21</xdr:col>
      <xdr:colOff>68832</xdr:colOff>
      <xdr:row>13</xdr:row>
      <xdr:rowOff>430239</xdr:rowOff>
    </xdr:to>
    <xdr:pic>
      <xdr:nvPicPr>
        <xdr:cNvPr id="276" name="Graphique 275" descr="Badge croix contour">
          <a:extLst>
            <a:ext uri="{FF2B5EF4-FFF2-40B4-BE49-F238E27FC236}">
              <a16:creationId xmlns:a16="http://schemas.microsoft.com/office/drawing/2014/main" id="{00000000-0008-0000-1C00-000014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201032" y="6264058"/>
          <a:ext cx="307329" cy="307005"/>
        </a:xfrm>
        <a:prstGeom prst="rect">
          <a:avLst/>
        </a:prstGeom>
      </xdr:spPr>
    </xdr:pic>
    <xdr:clientData/>
  </xdr:twoCellAnchor>
  <xdr:twoCellAnchor editAs="oneCell">
    <xdr:from>
      <xdr:col>20</xdr:col>
      <xdr:colOff>601944</xdr:colOff>
      <xdr:row>10</xdr:row>
      <xdr:rowOff>139235</xdr:rowOff>
    </xdr:from>
    <xdr:to>
      <xdr:col>21</xdr:col>
      <xdr:colOff>59307</xdr:colOff>
      <xdr:row>11</xdr:row>
      <xdr:rowOff>200849</xdr:rowOff>
    </xdr:to>
    <xdr:pic>
      <xdr:nvPicPr>
        <xdr:cNvPr id="277" name="Graphique 276" descr="Badge croix contour">
          <a:extLst>
            <a:ext uri="{FF2B5EF4-FFF2-40B4-BE49-F238E27FC236}">
              <a16:creationId xmlns:a16="http://schemas.microsoft.com/office/drawing/2014/main" id="{00000000-0008-0000-1C00-000015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5562882"/>
          <a:ext cx="297804" cy="312999"/>
        </a:xfrm>
        <a:prstGeom prst="rect">
          <a:avLst/>
        </a:prstGeom>
      </xdr:spPr>
    </xdr:pic>
    <xdr:clientData/>
  </xdr:twoCellAnchor>
  <xdr:twoCellAnchor editAs="oneCell">
    <xdr:from>
      <xdr:col>20</xdr:col>
      <xdr:colOff>598769</xdr:colOff>
      <xdr:row>11</xdr:row>
      <xdr:rowOff>236447</xdr:rowOff>
    </xdr:from>
    <xdr:to>
      <xdr:col>21</xdr:col>
      <xdr:colOff>49782</xdr:colOff>
      <xdr:row>13</xdr:row>
      <xdr:rowOff>64960</xdr:rowOff>
    </xdr:to>
    <xdr:pic>
      <xdr:nvPicPr>
        <xdr:cNvPr id="278" name="Graphique 277" descr="Badge croix contour">
          <a:extLst>
            <a:ext uri="{FF2B5EF4-FFF2-40B4-BE49-F238E27FC236}">
              <a16:creationId xmlns:a16="http://schemas.microsoft.com/office/drawing/2014/main" id="{00000000-0008-0000-1C00-000016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197857" y="5917829"/>
          <a:ext cx="291454" cy="294305"/>
        </a:xfrm>
        <a:prstGeom prst="rect">
          <a:avLst/>
        </a:prstGeom>
      </xdr:spPr>
    </xdr:pic>
    <xdr:clientData/>
  </xdr:twoCellAnchor>
  <xdr:twoCellAnchor editAs="oneCell">
    <xdr:from>
      <xdr:col>20</xdr:col>
      <xdr:colOff>598769</xdr:colOff>
      <xdr:row>13</xdr:row>
      <xdr:rowOff>470427</xdr:rowOff>
    </xdr:from>
    <xdr:to>
      <xdr:col>21</xdr:col>
      <xdr:colOff>56132</xdr:colOff>
      <xdr:row>13</xdr:row>
      <xdr:rowOff>761557</xdr:rowOff>
    </xdr:to>
    <xdr:pic>
      <xdr:nvPicPr>
        <xdr:cNvPr id="279" name="Graphique 278" descr="Badge croix contour">
          <a:extLst>
            <a:ext uri="{FF2B5EF4-FFF2-40B4-BE49-F238E27FC236}">
              <a16:creationId xmlns:a16="http://schemas.microsoft.com/office/drawing/2014/main" id="{00000000-0008-0000-1C00-00001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6611251"/>
          <a:ext cx="297804" cy="291130"/>
        </a:xfrm>
        <a:prstGeom prst="rect">
          <a:avLst/>
        </a:prstGeom>
      </xdr:spPr>
    </xdr:pic>
    <xdr:clientData/>
  </xdr:twoCellAnchor>
  <xdr:twoCellAnchor editAs="oneCell">
    <xdr:from>
      <xdr:col>20</xdr:col>
      <xdr:colOff>598769</xdr:colOff>
      <xdr:row>13</xdr:row>
      <xdr:rowOff>792393</xdr:rowOff>
    </xdr:from>
    <xdr:to>
      <xdr:col>21</xdr:col>
      <xdr:colOff>56132</xdr:colOff>
      <xdr:row>13</xdr:row>
      <xdr:rowOff>1105748</xdr:rowOff>
    </xdr:to>
    <xdr:pic>
      <xdr:nvPicPr>
        <xdr:cNvPr id="280" name="Graphique 279" descr="Badge croix contour">
          <a:extLst>
            <a:ext uri="{FF2B5EF4-FFF2-40B4-BE49-F238E27FC236}">
              <a16:creationId xmlns:a16="http://schemas.microsoft.com/office/drawing/2014/main" id="{00000000-0008-0000-1C00-00001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6933217"/>
          <a:ext cx="297804" cy="313355"/>
        </a:xfrm>
        <a:prstGeom prst="rect">
          <a:avLst/>
        </a:prstGeom>
      </xdr:spPr>
    </xdr:pic>
    <xdr:clientData/>
  </xdr:twoCellAnchor>
  <xdr:twoCellAnchor editAs="oneCell">
    <xdr:from>
      <xdr:col>20</xdr:col>
      <xdr:colOff>598769</xdr:colOff>
      <xdr:row>13</xdr:row>
      <xdr:rowOff>1154139</xdr:rowOff>
    </xdr:from>
    <xdr:to>
      <xdr:col>21</xdr:col>
      <xdr:colOff>56132</xdr:colOff>
      <xdr:row>13</xdr:row>
      <xdr:rowOff>1459106</xdr:rowOff>
    </xdr:to>
    <xdr:pic>
      <xdr:nvPicPr>
        <xdr:cNvPr id="281" name="Graphique 280" descr="Badge croix contour">
          <a:extLst>
            <a:ext uri="{FF2B5EF4-FFF2-40B4-BE49-F238E27FC236}">
              <a16:creationId xmlns:a16="http://schemas.microsoft.com/office/drawing/2014/main" id="{00000000-0008-0000-1C00-00001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7294963"/>
          <a:ext cx="297804" cy="304967"/>
        </a:xfrm>
        <a:prstGeom prst="rect">
          <a:avLst/>
        </a:prstGeom>
      </xdr:spPr>
    </xdr:pic>
    <xdr:clientData/>
  </xdr:twoCellAnchor>
  <xdr:twoCellAnchor editAs="oneCell">
    <xdr:from>
      <xdr:col>20</xdr:col>
      <xdr:colOff>598769</xdr:colOff>
      <xdr:row>13</xdr:row>
      <xdr:rowOff>1509084</xdr:rowOff>
    </xdr:from>
    <xdr:to>
      <xdr:col>21</xdr:col>
      <xdr:colOff>56132</xdr:colOff>
      <xdr:row>14</xdr:row>
      <xdr:rowOff>241289</xdr:rowOff>
    </xdr:to>
    <xdr:pic>
      <xdr:nvPicPr>
        <xdr:cNvPr id="282" name="Graphique 281" descr="Badge croix contour">
          <a:extLst>
            <a:ext uri="{FF2B5EF4-FFF2-40B4-BE49-F238E27FC236}">
              <a16:creationId xmlns:a16="http://schemas.microsoft.com/office/drawing/2014/main" id="{00000000-0008-0000-1C00-00001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7649908"/>
          <a:ext cx="297804" cy="317090"/>
        </a:xfrm>
        <a:prstGeom prst="rect">
          <a:avLst/>
        </a:prstGeom>
      </xdr:spPr>
    </xdr:pic>
    <xdr:clientData/>
  </xdr:twoCellAnchor>
  <xdr:twoCellAnchor editAs="oneCell">
    <xdr:from>
      <xdr:col>20</xdr:col>
      <xdr:colOff>598769</xdr:colOff>
      <xdr:row>15</xdr:row>
      <xdr:rowOff>12895</xdr:rowOff>
    </xdr:from>
    <xdr:to>
      <xdr:col>21</xdr:col>
      <xdr:colOff>56132</xdr:colOff>
      <xdr:row>16</xdr:row>
      <xdr:rowOff>75425</xdr:rowOff>
    </xdr:to>
    <xdr:pic>
      <xdr:nvPicPr>
        <xdr:cNvPr id="283" name="Graphique 282" descr="Badge croix contour">
          <a:extLst>
            <a:ext uri="{FF2B5EF4-FFF2-40B4-BE49-F238E27FC236}">
              <a16:creationId xmlns:a16="http://schemas.microsoft.com/office/drawing/2014/main" id="{00000000-0008-0000-1C00-00001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8002689"/>
          <a:ext cx="297804" cy="320265"/>
        </a:xfrm>
        <a:prstGeom prst="rect">
          <a:avLst/>
        </a:prstGeom>
      </xdr:spPr>
    </xdr:pic>
    <xdr:clientData/>
  </xdr:twoCellAnchor>
  <xdr:twoCellAnchor editAs="oneCell">
    <xdr:from>
      <xdr:col>20</xdr:col>
      <xdr:colOff>598769</xdr:colOff>
      <xdr:row>16</xdr:row>
      <xdr:rowOff>107941</xdr:rowOff>
    </xdr:from>
    <xdr:to>
      <xdr:col>21</xdr:col>
      <xdr:colOff>56132</xdr:colOff>
      <xdr:row>17</xdr:row>
      <xdr:rowOff>159469</xdr:rowOff>
    </xdr:to>
    <xdr:pic>
      <xdr:nvPicPr>
        <xdr:cNvPr id="284" name="Graphique 283" descr="Badge croix contour">
          <a:extLst>
            <a:ext uri="{FF2B5EF4-FFF2-40B4-BE49-F238E27FC236}">
              <a16:creationId xmlns:a16="http://schemas.microsoft.com/office/drawing/2014/main" id="{00000000-0008-0000-1C00-00001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97857" y="8355470"/>
          <a:ext cx="297804" cy="315614"/>
        </a:xfrm>
        <a:prstGeom prst="rect">
          <a:avLst/>
        </a:prstGeom>
      </xdr:spPr>
    </xdr:pic>
    <xdr:clientData/>
  </xdr:twoCellAnchor>
  <xdr:twoCellAnchor editAs="oneCell">
    <xdr:from>
      <xdr:col>20</xdr:col>
      <xdr:colOff>601944</xdr:colOff>
      <xdr:row>18</xdr:row>
      <xdr:rowOff>14096</xdr:rowOff>
    </xdr:from>
    <xdr:to>
      <xdr:col>21</xdr:col>
      <xdr:colOff>46607</xdr:colOff>
      <xdr:row>18</xdr:row>
      <xdr:rowOff>313833</xdr:rowOff>
    </xdr:to>
    <xdr:pic>
      <xdr:nvPicPr>
        <xdr:cNvPr id="285" name="Graphique 284" descr="Badge croix contour">
          <a:extLst>
            <a:ext uri="{FF2B5EF4-FFF2-40B4-BE49-F238E27FC236}">
              <a16:creationId xmlns:a16="http://schemas.microsoft.com/office/drawing/2014/main" id="{00000000-0008-0000-1C00-00001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1032" y="8721067"/>
          <a:ext cx="285104" cy="306087"/>
        </a:xfrm>
        <a:prstGeom prst="rect">
          <a:avLst/>
        </a:prstGeom>
      </xdr:spPr>
    </xdr:pic>
    <xdr:clientData/>
  </xdr:twoCellAnchor>
  <xdr:twoCellAnchor editAs="oneCell">
    <xdr:from>
      <xdr:col>20</xdr:col>
      <xdr:colOff>601944</xdr:colOff>
      <xdr:row>13</xdr:row>
      <xdr:rowOff>124821</xdr:rowOff>
    </xdr:from>
    <xdr:to>
      <xdr:col>21</xdr:col>
      <xdr:colOff>56132</xdr:colOff>
      <xdr:row>13</xdr:row>
      <xdr:rowOff>428651</xdr:rowOff>
    </xdr:to>
    <xdr:pic>
      <xdr:nvPicPr>
        <xdr:cNvPr id="286" name="Graphique 285" descr="Badge croix contour">
          <a:extLst>
            <a:ext uri="{FF2B5EF4-FFF2-40B4-BE49-F238E27FC236}">
              <a16:creationId xmlns:a16="http://schemas.microsoft.com/office/drawing/2014/main" id="{00000000-0008-0000-1C00-00001E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201032" y="6265645"/>
          <a:ext cx="294629" cy="303830"/>
        </a:xfrm>
        <a:prstGeom prst="rect">
          <a:avLst/>
        </a:prstGeom>
      </xdr:spPr>
    </xdr:pic>
    <xdr:clientData/>
  </xdr:twoCellAnchor>
  <xdr:twoCellAnchor editAs="oneCell">
    <xdr:from>
      <xdr:col>21</xdr:col>
      <xdr:colOff>201708</xdr:colOff>
      <xdr:row>10</xdr:row>
      <xdr:rowOff>139235</xdr:rowOff>
    </xdr:from>
    <xdr:to>
      <xdr:col>21</xdr:col>
      <xdr:colOff>496337</xdr:colOff>
      <xdr:row>11</xdr:row>
      <xdr:rowOff>200849</xdr:rowOff>
    </xdr:to>
    <xdr:pic>
      <xdr:nvPicPr>
        <xdr:cNvPr id="287" name="Graphique 286" descr="Badge croix contour">
          <a:extLst>
            <a:ext uri="{FF2B5EF4-FFF2-40B4-BE49-F238E27FC236}">
              <a16:creationId xmlns:a16="http://schemas.microsoft.com/office/drawing/2014/main" id="{00000000-0008-0000-1C00-00001F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641237" y="5562882"/>
          <a:ext cx="294629" cy="312999"/>
        </a:xfrm>
        <a:prstGeom prst="rect">
          <a:avLst/>
        </a:prstGeom>
      </xdr:spPr>
    </xdr:pic>
    <xdr:clientData/>
  </xdr:twoCellAnchor>
  <xdr:twoCellAnchor editAs="oneCell">
    <xdr:from>
      <xdr:col>21</xdr:col>
      <xdr:colOff>198533</xdr:colOff>
      <xdr:row>11</xdr:row>
      <xdr:rowOff>234859</xdr:rowOff>
    </xdr:from>
    <xdr:to>
      <xdr:col>21</xdr:col>
      <xdr:colOff>483637</xdr:colOff>
      <xdr:row>13</xdr:row>
      <xdr:rowOff>66547</xdr:rowOff>
    </xdr:to>
    <xdr:pic>
      <xdr:nvPicPr>
        <xdr:cNvPr id="288" name="Graphique 287" descr="Badge croix contour">
          <a:extLst>
            <a:ext uri="{FF2B5EF4-FFF2-40B4-BE49-F238E27FC236}">
              <a16:creationId xmlns:a16="http://schemas.microsoft.com/office/drawing/2014/main" id="{00000000-0008-0000-1C00-000020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638062" y="5916241"/>
          <a:ext cx="285104" cy="297480"/>
        </a:xfrm>
        <a:prstGeom prst="rect">
          <a:avLst/>
        </a:prstGeom>
      </xdr:spPr>
    </xdr:pic>
    <xdr:clientData/>
  </xdr:twoCellAnchor>
  <xdr:twoCellAnchor editAs="oneCell">
    <xdr:from>
      <xdr:col>21</xdr:col>
      <xdr:colOff>198533</xdr:colOff>
      <xdr:row>13</xdr:row>
      <xdr:rowOff>468840</xdr:rowOff>
    </xdr:from>
    <xdr:to>
      <xdr:col>21</xdr:col>
      <xdr:colOff>493162</xdr:colOff>
      <xdr:row>13</xdr:row>
      <xdr:rowOff>763145</xdr:rowOff>
    </xdr:to>
    <xdr:pic>
      <xdr:nvPicPr>
        <xdr:cNvPr id="289" name="Graphique 288" descr="Badge croix contour">
          <a:extLst>
            <a:ext uri="{FF2B5EF4-FFF2-40B4-BE49-F238E27FC236}">
              <a16:creationId xmlns:a16="http://schemas.microsoft.com/office/drawing/2014/main" id="{00000000-0008-0000-1C00-00002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6609664"/>
          <a:ext cx="294629" cy="294305"/>
        </a:xfrm>
        <a:prstGeom prst="rect">
          <a:avLst/>
        </a:prstGeom>
      </xdr:spPr>
    </xdr:pic>
    <xdr:clientData/>
  </xdr:twoCellAnchor>
  <xdr:twoCellAnchor editAs="oneCell">
    <xdr:from>
      <xdr:col>21</xdr:col>
      <xdr:colOff>198533</xdr:colOff>
      <xdr:row>13</xdr:row>
      <xdr:rowOff>793980</xdr:rowOff>
    </xdr:from>
    <xdr:to>
      <xdr:col>21</xdr:col>
      <xdr:colOff>493162</xdr:colOff>
      <xdr:row>13</xdr:row>
      <xdr:rowOff>1104160</xdr:rowOff>
    </xdr:to>
    <xdr:pic>
      <xdr:nvPicPr>
        <xdr:cNvPr id="290" name="Graphique 289" descr="Badge croix contour">
          <a:extLst>
            <a:ext uri="{FF2B5EF4-FFF2-40B4-BE49-F238E27FC236}">
              <a16:creationId xmlns:a16="http://schemas.microsoft.com/office/drawing/2014/main" id="{00000000-0008-0000-1C00-00002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6934804"/>
          <a:ext cx="294629" cy="310180"/>
        </a:xfrm>
        <a:prstGeom prst="rect">
          <a:avLst/>
        </a:prstGeom>
      </xdr:spPr>
    </xdr:pic>
    <xdr:clientData/>
  </xdr:twoCellAnchor>
  <xdr:twoCellAnchor editAs="oneCell">
    <xdr:from>
      <xdr:col>21</xdr:col>
      <xdr:colOff>198533</xdr:colOff>
      <xdr:row>13</xdr:row>
      <xdr:rowOff>1154139</xdr:rowOff>
    </xdr:from>
    <xdr:to>
      <xdr:col>21</xdr:col>
      <xdr:colOff>493162</xdr:colOff>
      <xdr:row>13</xdr:row>
      <xdr:rowOff>1459106</xdr:rowOff>
    </xdr:to>
    <xdr:pic>
      <xdr:nvPicPr>
        <xdr:cNvPr id="291" name="Graphique 290" descr="Badge croix contour">
          <a:extLst>
            <a:ext uri="{FF2B5EF4-FFF2-40B4-BE49-F238E27FC236}">
              <a16:creationId xmlns:a16="http://schemas.microsoft.com/office/drawing/2014/main" id="{00000000-0008-0000-1C00-00002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7294963"/>
          <a:ext cx="294629" cy="304967"/>
        </a:xfrm>
        <a:prstGeom prst="rect">
          <a:avLst/>
        </a:prstGeom>
      </xdr:spPr>
    </xdr:pic>
    <xdr:clientData/>
  </xdr:twoCellAnchor>
  <xdr:twoCellAnchor editAs="oneCell">
    <xdr:from>
      <xdr:col>21</xdr:col>
      <xdr:colOff>198533</xdr:colOff>
      <xdr:row>13</xdr:row>
      <xdr:rowOff>1509084</xdr:rowOff>
    </xdr:from>
    <xdr:to>
      <xdr:col>21</xdr:col>
      <xdr:colOff>493162</xdr:colOff>
      <xdr:row>14</xdr:row>
      <xdr:rowOff>241289</xdr:rowOff>
    </xdr:to>
    <xdr:pic>
      <xdr:nvPicPr>
        <xdr:cNvPr id="292" name="Graphique 291" descr="Badge croix contour">
          <a:extLst>
            <a:ext uri="{FF2B5EF4-FFF2-40B4-BE49-F238E27FC236}">
              <a16:creationId xmlns:a16="http://schemas.microsoft.com/office/drawing/2014/main" id="{00000000-0008-0000-1C00-00002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7649908"/>
          <a:ext cx="294629" cy="317090"/>
        </a:xfrm>
        <a:prstGeom prst="rect">
          <a:avLst/>
        </a:prstGeom>
      </xdr:spPr>
    </xdr:pic>
    <xdr:clientData/>
  </xdr:twoCellAnchor>
  <xdr:twoCellAnchor editAs="oneCell">
    <xdr:from>
      <xdr:col>21</xdr:col>
      <xdr:colOff>198533</xdr:colOff>
      <xdr:row>15</xdr:row>
      <xdr:rowOff>11307</xdr:rowOff>
    </xdr:from>
    <xdr:to>
      <xdr:col>21</xdr:col>
      <xdr:colOff>493162</xdr:colOff>
      <xdr:row>16</xdr:row>
      <xdr:rowOff>77012</xdr:rowOff>
    </xdr:to>
    <xdr:pic>
      <xdr:nvPicPr>
        <xdr:cNvPr id="293" name="Graphique 292" descr="Badge croix contour">
          <a:extLst>
            <a:ext uri="{FF2B5EF4-FFF2-40B4-BE49-F238E27FC236}">
              <a16:creationId xmlns:a16="http://schemas.microsoft.com/office/drawing/2014/main" id="{00000000-0008-0000-1C00-00002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8001101"/>
          <a:ext cx="294629" cy="323440"/>
        </a:xfrm>
        <a:prstGeom prst="rect">
          <a:avLst/>
        </a:prstGeom>
      </xdr:spPr>
    </xdr:pic>
    <xdr:clientData/>
  </xdr:twoCellAnchor>
  <xdr:twoCellAnchor editAs="oneCell">
    <xdr:from>
      <xdr:col>21</xdr:col>
      <xdr:colOff>198533</xdr:colOff>
      <xdr:row>16</xdr:row>
      <xdr:rowOff>107941</xdr:rowOff>
    </xdr:from>
    <xdr:to>
      <xdr:col>21</xdr:col>
      <xdr:colOff>493162</xdr:colOff>
      <xdr:row>17</xdr:row>
      <xdr:rowOff>159469</xdr:rowOff>
    </xdr:to>
    <xdr:pic>
      <xdr:nvPicPr>
        <xdr:cNvPr id="294" name="Graphique 293" descr="Badge croix contour">
          <a:extLst>
            <a:ext uri="{FF2B5EF4-FFF2-40B4-BE49-F238E27FC236}">
              <a16:creationId xmlns:a16="http://schemas.microsoft.com/office/drawing/2014/main" id="{00000000-0008-0000-1C00-00002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38062" y="8355470"/>
          <a:ext cx="294629" cy="315614"/>
        </a:xfrm>
        <a:prstGeom prst="rect">
          <a:avLst/>
        </a:prstGeom>
      </xdr:spPr>
    </xdr:pic>
    <xdr:clientData/>
  </xdr:twoCellAnchor>
  <xdr:twoCellAnchor editAs="oneCell">
    <xdr:from>
      <xdr:col>21</xdr:col>
      <xdr:colOff>201708</xdr:colOff>
      <xdr:row>18</xdr:row>
      <xdr:rowOff>14096</xdr:rowOff>
    </xdr:from>
    <xdr:to>
      <xdr:col>21</xdr:col>
      <xdr:colOff>486812</xdr:colOff>
      <xdr:row>18</xdr:row>
      <xdr:rowOff>313833</xdr:rowOff>
    </xdr:to>
    <xdr:pic>
      <xdr:nvPicPr>
        <xdr:cNvPr id="295" name="Graphique 294" descr="Badge croix contour">
          <a:extLst>
            <a:ext uri="{FF2B5EF4-FFF2-40B4-BE49-F238E27FC236}">
              <a16:creationId xmlns:a16="http://schemas.microsoft.com/office/drawing/2014/main" id="{00000000-0008-0000-1C00-000027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641237" y="8721067"/>
          <a:ext cx="285104" cy="306087"/>
        </a:xfrm>
        <a:prstGeom prst="rect">
          <a:avLst/>
        </a:prstGeom>
      </xdr:spPr>
    </xdr:pic>
    <xdr:clientData/>
  </xdr:twoCellAnchor>
  <xdr:twoCellAnchor editAs="oneCell">
    <xdr:from>
      <xdr:col>21</xdr:col>
      <xdr:colOff>201708</xdr:colOff>
      <xdr:row>13</xdr:row>
      <xdr:rowOff>126409</xdr:rowOff>
    </xdr:from>
    <xdr:to>
      <xdr:col>21</xdr:col>
      <xdr:colOff>493162</xdr:colOff>
      <xdr:row>13</xdr:row>
      <xdr:rowOff>427064</xdr:rowOff>
    </xdr:to>
    <xdr:pic>
      <xdr:nvPicPr>
        <xdr:cNvPr id="296" name="Graphique 295" descr="Badge croix contour">
          <a:extLst>
            <a:ext uri="{FF2B5EF4-FFF2-40B4-BE49-F238E27FC236}">
              <a16:creationId xmlns:a16="http://schemas.microsoft.com/office/drawing/2014/main" id="{00000000-0008-0000-1C00-00002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41237" y="6267233"/>
          <a:ext cx="291454" cy="300655"/>
        </a:xfrm>
        <a:prstGeom prst="rect">
          <a:avLst/>
        </a:prstGeom>
      </xdr:spPr>
    </xdr:pic>
    <xdr:clientData/>
  </xdr:twoCellAnchor>
  <xdr:twoCellAnchor editAs="oneCell">
    <xdr:from>
      <xdr:col>21</xdr:col>
      <xdr:colOff>582708</xdr:colOff>
      <xdr:row>10</xdr:row>
      <xdr:rowOff>139235</xdr:rowOff>
    </xdr:from>
    <xdr:to>
      <xdr:col>22</xdr:col>
      <xdr:colOff>36895</xdr:colOff>
      <xdr:row>11</xdr:row>
      <xdr:rowOff>200849</xdr:rowOff>
    </xdr:to>
    <xdr:pic>
      <xdr:nvPicPr>
        <xdr:cNvPr id="297" name="Graphique 296" descr="Badge croix contour">
          <a:extLst>
            <a:ext uri="{FF2B5EF4-FFF2-40B4-BE49-F238E27FC236}">
              <a16:creationId xmlns:a16="http://schemas.microsoft.com/office/drawing/2014/main" id="{00000000-0008-0000-1C00-000029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022237" y="5562882"/>
          <a:ext cx="294629" cy="312999"/>
        </a:xfrm>
        <a:prstGeom prst="rect">
          <a:avLst/>
        </a:prstGeom>
      </xdr:spPr>
    </xdr:pic>
    <xdr:clientData/>
  </xdr:twoCellAnchor>
  <xdr:twoCellAnchor editAs="oneCell">
    <xdr:from>
      <xdr:col>21</xdr:col>
      <xdr:colOff>579533</xdr:colOff>
      <xdr:row>11</xdr:row>
      <xdr:rowOff>234859</xdr:rowOff>
    </xdr:from>
    <xdr:to>
      <xdr:col>22</xdr:col>
      <xdr:colOff>36895</xdr:colOff>
      <xdr:row>13</xdr:row>
      <xdr:rowOff>66547</xdr:rowOff>
    </xdr:to>
    <xdr:pic>
      <xdr:nvPicPr>
        <xdr:cNvPr id="298" name="Graphique 297" descr="Badge croix contour">
          <a:extLst>
            <a:ext uri="{FF2B5EF4-FFF2-40B4-BE49-F238E27FC236}">
              <a16:creationId xmlns:a16="http://schemas.microsoft.com/office/drawing/2014/main" id="{00000000-0008-0000-1C00-00002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9062" y="5916241"/>
          <a:ext cx="297804" cy="297480"/>
        </a:xfrm>
        <a:prstGeom prst="rect">
          <a:avLst/>
        </a:prstGeom>
      </xdr:spPr>
    </xdr:pic>
    <xdr:clientData/>
  </xdr:twoCellAnchor>
  <xdr:twoCellAnchor editAs="oneCell">
    <xdr:from>
      <xdr:col>21</xdr:col>
      <xdr:colOff>579533</xdr:colOff>
      <xdr:row>13</xdr:row>
      <xdr:rowOff>472015</xdr:rowOff>
    </xdr:from>
    <xdr:to>
      <xdr:col>22</xdr:col>
      <xdr:colOff>46420</xdr:colOff>
      <xdr:row>13</xdr:row>
      <xdr:rowOff>759970</xdr:rowOff>
    </xdr:to>
    <xdr:pic>
      <xdr:nvPicPr>
        <xdr:cNvPr id="299" name="Graphique 298" descr="Badge croix contour">
          <a:extLst>
            <a:ext uri="{FF2B5EF4-FFF2-40B4-BE49-F238E27FC236}">
              <a16:creationId xmlns:a16="http://schemas.microsoft.com/office/drawing/2014/main" id="{00000000-0008-0000-1C00-00002B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6612839"/>
          <a:ext cx="307329" cy="287955"/>
        </a:xfrm>
        <a:prstGeom prst="rect">
          <a:avLst/>
        </a:prstGeom>
      </xdr:spPr>
    </xdr:pic>
    <xdr:clientData/>
  </xdr:twoCellAnchor>
  <xdr:twoCellAnchor editAs="oneCell">
    <xdr:from>
      <xdr:col>21</xdr:col>
      <xdr:colOff>579533</xdr:colOff>
      <xdr:row>13</xdr:row>
      <xdr:rowOff>790805</xdr:rowOff>
    </xdr:from>
    <xdr:to>
      <xdr:col>22</xdr:col>
      <xdr:colOff>46420</xdr:colOff>
      <xdr:row>13</xdr:row>
      <xdr:rowOff>1107335</xdr:rowOff>
    </xdr:to>
    <xdr:pic>
      <xdr:nvPicPr>
        <xdr:cNvPr id="300" name="Graphique 299" descr="Badge croix contour">
          <a:extLst>
            <a:ext uri="{FF2B5EF4-FFF2-40B4-BE49-F238E27FC236}">
              <a16:creationId xmlns:a16="http://schemas.microsoft.com/office/drawing/2014/main" id="{00000000-0008-0000-1C00-00002C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6931629"/>
          <a:ext cx="307329" cy="316530"/>
        </a:xfrm>
        <a:prstGeom prst="rect">
          <a:avLst/>
        </a:prstGeom>
      </xdr:spPr>
    </xdr:pic>
    <xdr:clientData/>
  </xdr:twoCellAnchor>
  <xdr:twoCellAnchor editAs="oneCell">
    <xdr:from>
      <xdr:col>21</xdr:col>
      <xdr:colOff>579533</xdr:colOff>
      <xdr:row>13</xdr:row>
      <xdr:rowOff>1152551</xdr:rowOff>
    </xdr:from>
    <xdr:to>
      <xdr:col>22</xdr:col>
      <xdr:colOff>46420</xdr:colOff>
      <xdr:row>13</xdr:row>
      <xdr:rowOff>1454343</xdr:rowOff>
    </xdr:to>
    <xdr:pic>
      <xdr:nvPicPr>
        <xdr:cNvPr id="301" name="Graphique 300" descr="Badge croix contour">
          <a:extLst>
            <a:ext uri="{FF2B5EF4-FFF2-40B4-BE49-F238E27FC236}">
              <a16:creationId xmlns:a16="http://schemas.microsoft.com/office/drawing/2014/main" id="{00000000-0008-0000-1C00-00002D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7293375"/>
          <a:ext cx="307329" cy="308142"/>
        </a:xfrm>
        <a:prstGeom prst="rect">
          <a:avLst/>
        </a:prstGeom>
      </xdr:spPr>
    </xdr:pic>
    <xdr:clientData/>
  </xdr:twoCellAnchor>
  <xdr:twoCellAnchor editAs="oneCell">
    <xdr:from>
      <xdr:col>21</xdr:col>
      <xdr:colOff>579533</xdr:colOff>
      <xdr:row>13</xdr:row>
      <xdr:rowOff>1510672</xdr:rowOff>
    </xdr:from>
    <xdr:to>
      <xdr:col>22</xdr:col>
      <xdr:colOff>46420</xdr:colOff>
      <xdr:row>14</xdr:row>
      <xdr:rowOff>239702</xdr:rowOff>
    </xdr:to>
    <xdr:pic>
      <xdr:nvPicPr>
        <xdr:cNvPr id="302" name="Graphique 301" descr="Badge croix contour">
          <a:extLst>
            <a:ext uri="{FF2B5EF4-FFF2-40B4-BE49-F238E27FC236}">
              <a16:creationId xmlns:a16="http://schemas.microsoft.com/office/drawing/2014/main" id="{00000000-0008-0000-1C00-00002E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7651496"/>
          <a:ext cx="307329" cy="313915"/>
        </a:xfrm>
        <a:prstGeom prst="rect">
          <a:avLst/>
        </a:prstGeom>
      </xdr:spPr>
    </xdr:pic>
    <xdr:clientData/>
  </xdr:twoCellAnchor>
  <xdr:twoCellAnchor editAs="oneCell">
    <xdr:from>
      <xdr:col>21</xdr:col>
      <xdr:colOff>579533</xdr:colOff>
      <xdr:row>15</xdr:row>
      <xdr:rowOff>16070</xdr:rowOff>
    </xdr:from>
    <xdr:to>
      <xdr:col>22</xdr:col>
      <xdr:colOff>46420</xdr:colOff>
      <xdr:row>16</xdr:row>
      <xdr:rowOff>65900</xdr:rowOff>
    </xdr:to>
    <xdr:pic>
      <xdr:nvPicPr>
        <xdr:cNvPr id="303" name="Graphique 302" descr="Badge croix contour">
          <a:extLst>
            <a:ext uri="{FF2B5EF4-FFF2-40B4-BE49-F238E27FC236}">
              <a16:creationId xmlns:a16="http://schemas.microsoft.com/office/drawing/2014/main" id="{00000000-0008-0000-1C00-00002F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8005864"/>
          <a:ext cx="307329" cy="313915"/>
        </a:xfrm>
        <a:prstGeom prst="rect">
          <a:avLst/>
        </a:prstGeom>
      </xdr:spPr>
    </xdr:pic>
    <xdr:clientData/>
  </xdr:twoCellAnchor>
  <xdr:twoCellAnchor editAs="oneCell">
    <xdr:from>
      <xdr:col>21</xdr:col>
      <xdr:colOff>579533</xdr:colOff>
      <xdr:row>16</xdr:row>
      <xdr:rowOff>107941</xdr:rowOff>
    </xdr:from>
    <xdr:to>
      <xdr:col>22</xdr:col>
      <xdr:colOff>46420</xdr:colOff>
      <xdr:row>17</xdr:row>
      <xdr:rowOff>159469</xdr:rowOff>
    </xdr:to>
    <xdr:pic>
      <xdr:nvPicPr>
        <xdr:cNvPr id="304" name="Graphique 303" descr="Badge croix contour">
          <a:extLst>
            <a:ext uri="{FF2B5EF4-FFF2-40B4-BE49-F238E27FC236}">
              <a16:creationId xmlns:a16="http://schemas.microsoft.com/office/drawing/2014/main" id="{00000000-0008-0000-1C00-00003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19062" y="8355470"/>
          <a:ext cx="307329" cy="315614"/>
        </a:xfrm>
        <a:prstGeom prst="rect">
          <a:avLst/>
        </a:prstGeom>
      </xdr:spPr>
    </xdr:pic>
    <xdr:clientData/>
  </xdr:twoCellAnchor>
  <xdr:twoCellAnchor editAs="oneCell">
    <xdr:from>
      <xdr:col>21</xdr:col>
      <xdr:colOff>582708</xdr:colOff>
      <xdr:row>18</xdr:row>
      <xdr:rowOff>15683</xdr:rowOff>
    </xdr:from>
    <xdr:to>
      <xdr:col>22</xdr:col>
      <xdr:colOff>27370</xdr:colOff>
      <xdr:row>18</xdr:row>
      <xdr:rowOff>312245</xdr:rowOff>
    </xdr:to>
    <xdr:pic>
      <xdr:nvPicPr>
        <xdr:cNvPr id="305" name="Graphique 304" descr="Badge croix contour">
          <a:extLst>
            <a:ext uri="{FF2B5EF4-FFF2-40B4-BE49-F238E27FC236}">
              <a16:creationId xmlns:a16="http://schemas.microsoft.com/office/drawing/2014/main" id="{00000000-0008-0000-1C00-00003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22237" y="8722654"/>
          <a:ext cx="285104" cy="302912"/>
        </a:xfrm>
        <a:prstGeom prst="rect">
          <a:avLst/>
        </a:prstGeom>
      </xdr:spPr>
    </xdr:pic>
    <xdr:clientData/>
  </xdr:twoCellAnchor>
  <xdr:twoCellAnchor editAs="oneCell">
    <xdr:from>
      <xdr:col>21</xdr:col>
      <xdr:colOff>582708</xdr:colOff>
      <xdr:row>13</xdr:row>
      <xdr:rowOff>124821</xdr:rowOff>
    </xdr:from>
    <xdr:to>
      <xdr:col>22</xdr:col>
      <xdr:colOff>49595</xdr:colOff>
      <xdr:row>13</xdr:row>
      <xdr:rowOff>428651</xdr:rowOff>
    </xdr:to>
    <xdr:pic>
      <xdr:nvPicPr>
        <xdr:cNvPr id="306" name="Graphique 305" descr="Badge croix contour">
          <a:extLst>
            <a:ext uri="{FF2B5EF4-FFF2-40B4-BE49-F238E27FC236}">
              <a16:creationId xmlns:a16="http://schemas.microsoft.com/office/drawing/2014/main" id="{00000000-0008-0000-1C00-00003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022237" y="6265645"/>
          <a:ext cx="307329" cy="303830"/>
        </a:xfrm>
        <a:prstGeom prst="rect">
          <a:avLst/>
        </a:prstGeom>
      </xdr:spPr>
    </xdr:pic>
    <xdr:clientData/>
  </xdr:twoCellAnchor>
  <xdr:twoCellAnchor editAs="oneCell">
    <xdr:from>
      <xdr:col>22</xdr:col>
      <xdr:colOff>100854</xdr:colOff>
      <xdr:row>10</xdr:row>
      <xdr:rowOff>92824</xdr:rowOff>
    </xdr:from>
    <xdr:to>
      <xdr:col>22</xdr:col>
      <xdr:colOff>398658</xdr:colOff>
      <xdr:row>11</xdr:row>
      <xdr:rowOff>151263</xdr:rowOff>
    </xdr:to>
    <xdr:pic>
      <xdr:nvPicPr>
        <xdr:cNvPr id="307" name="Graphique 306" descr="Badge croix contour">
          <a:extLst>
            <a:ext uri="{FF2B5EF4-FFF2-40B4-BE49-F238E27FC236}">
              <a16:creationId xmlns:a16="http://schemas.microsoft.com/office/drawing/2014/main" id="{00000000-0008-0000-1C00-00003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80825" y="5516471"/>
          <a:ext cx="297804" cy="316174"/>
        </a:xfrm>
        <a:prstGeom prst="rect">
          <a:avLst/>
        </a:prstGeom>
      </xdr:spPr>
    </xdr:pic>
    <xdr:clientData/>
  </xdr:twoCellAnchor>
  <xdr:twoCellAnchor editAs="oneCell">
    <xdr:from>
      <xdr:col>22</xdr:col>
      <xdr:colOff>97679</xdr:colOff>
      <xdr:row>11</xdr:row>
      <xdr:rowOff>236447</xdr:rowOff>
    </xdr:from>
    <xdr:to>
      <xdr:col>22</xdr:col>
      <xdr:colOff>392308</xdr:colOff>
      <xdr:row>13</xdr:row>
      <xdr:rowOff>64960</xdr:rowOff>
    </xdr:to>
    <xdr:pic>
      <xdr:nvPicPr>
        <xdr:cNvPr id="308" name="Graphique 307" descr="Badge croix contour">
          <a:extLst>
            <a:ext uri="{FF2B5EF4-FFF2-40B4-BE49-F238E27FC236}">
              <a16:creationId xmlns:a16="http://schemas.microsoft.com/office/drawing/2014/main" id="{00000000-0008-0000-1C00-00003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5917829"/>
          <a:ext cx="294629" cy="294305"/>
        </a:xfrm>
        <a:prstGeom prst="rect">
          <a:avLst/>
        </a:prstGeom>
      </xdr:spPr>
    </xdr:pic>
    <xdr:clientData/>
  </xdr:twoCellAnchor>
  <xdr:twoCellAnchor editAs="oneCell">
    <xdr:from>
      <xdr:col>22</xdr:col>
      <xdr:colOff>97679</xdr:colOff>
      <xdr:row>13</xdr:row>
      <xdr:rowOff>422429</xdr:rowOff>
    </xdr:from>
    <xdr:to>
      <xdr:col>22</xdr:col>
      <xdr:colOff>389133</xdr:colOff>
      <xdr:row>13</xdr:row>
      <xdr:rowOff>713559</xdr:rowOff>
    </xdr:to>
    <xdr:pic>
      <xdr:nvPicPr>
        <xdr:cNvPr id="309" name="Graphique 308" descr="Badge croix contour">
          <a:extLst>
            <a:ext uri="{FF2B5EF4-FFF2-40B4-BE49-F238E27FC236}">
              <a16:creationId xmlns:a16="http://schemas.microsoft.com/office/drawing/2014/main" id="{00000000-0008-0000-1C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563253"/>
          <a:ext cx="297804" cy="291130"/>
        </a:xfrm>
        <a:prstGeom prst="rect">
          <a:avLst/>
        </a:prstGeom>
      </xdr:spPr>
    </xdr:pic>
    <xdr:clientData/>
  </xdr:twoCellAnchor>
  <xdr:twoCellAnchor editAs="oneCell">
    <xdr:from>
      <xdr:col>22</xdr:col>
      <xdr:colOff>97679</xdr:colOff>
      <xdr:row>13</xdr:row>
      <xdr:rowOff>787630</xdr:rowOff>
    </xdr:from>
    <xdr:to>
      <xdr:col>22</xdr:col>
      <xdr:colOff>392308</xdr:colOff>
      <xdr:row>13</xdr:row>
      <xdr:rowOff>1116860</xdr:rowOff>
    </xdr:to>
    <xdr:pic>
      <xdr:nvPicPr>
        <xdr:cNvPr id="310" name="Graphique 309" descr="Badge croix contour">
          <a:extLst>
            <a:ext uri="{FF2B5EF4-FFF2-40B4-BE49-F238E27FC236}">
              <a16:creationId xmlns:a16="http://schemas.microsoft.com/office/drawing/2014/main" id="{00000000-0008-0000-1C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928454"/>
          <a:ext cx="294629" cy="322880"/>
        </a:xfrm>
        <a:prstGeom prst="rect">
          <a:avLst/>
        </a:prstGeom>
      </xdr:spPr>
    </xdr:pic>
    <xdr:clientData/>
  </xdr:twoCellAnchor>
  <xdr:twoCellAnchor editAs="oneCell">
    <xdr:from>
      <xdr:col>22</xdr:col>
      <xdr:colOff>97679</xdr:colOff>
      <xdr:row>13</xdr:row>
      <xdr:rowOff>1155726</xdr:rowOff>
    </xdr:from>
    <xdr:to>
      <xdr:col>22</xdr:col>
      <xdr:colOff>392308</xdr:colOff>
      <xdr:row>13</xdr:row>
      <xdr:rowOff>1457518</xdr:rowOff>
    </xdr:to>
    <xdr:pic>
      <xdr:nvPicPr>
        <xdr:cNvPr id="311" name="Graphique 310" descr="Badge croix contour">
          <a:extLst>
            <a:ext uri="{FF2B5EF4-FFF2-40B4-BE49-F238E27FC236}">
              <a16:creationId xmlns:a16="http://schemas.microsoft.com/office/drawing/2014/main" id="{00000000-0008-0000-1C00-00003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7296550"/>
          <a:ext cx="294629" cy="301792"/>
        </a:xfrm>
        <a:prstGeom prst="rect">
          <a:avLst/>
        </a:prstGeom>
      </xdr:spPr>
    </xdr:pic>
    <xdr:clientData/>
  </xdr:twoCellAnchor>
  <xdr:twoCellAnchor editAs="oneCell">
    <xdr:from>
      <xdr:col>22</xdr:col>
      <xdr:colOff>97679</xdr:colOff>
      <xdr:row>13</xdr:row>
      <xdr:rowOff>1510672</xdr:rowOff>
    </xdr:from>
    <xdr:to>
      <xdr:col>22</xdr:col>
      <xdr:colOff>392308</xdr:colOff>
      <xdr:row>14</xdr:row>
      <xdr:rowOff>239702</xdr:rowOff>
    </xdr:to>
    <xdr:pic>
      <xdr:nvPicPr>
        <xdr:cNvPr id="312" name="Graphique 311" descr="Badge croix contour">
          <a:extLst>
            <a:ext uri="{FF2B5EF4-FFF2-40B4-BE49-F238E27FC236}">
              <a16:creationId xmlns:a16="http://schemas.microsoft.com/office/drawing/2014/main" id="{00000000-0008-0000-1C00-00003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7651496"/>
          <a:ext cx="294629" cy="313915"/>
        </a:xfrm>
        <a:prstGeom prst="rect">
          <a:avLst/>
        </a:prstGeom>
      </xdr:spPr>
    </xdr:pic>
    <xdr:clientData/>
  </xdr:twoCellAnchor>
  <xdr:twoCellAnchor editAs="oneCell">
    <xdr:from>
      <xdr:col>22</xdr:col>
      <xdr:colOff>97679</xdr:colOff>
      <xdr:row>15</xdr:row>
      <xdr:rowOff>11307</xdr:rowOff>
    </xdr:from>
    <xdr:to>
      <xdr:col>22</xdr:col>
      <xdr:colOff>392308</xdr:colOff>
      <xdr:row>16</xdr:row>
      <xdr:rowOff>77012</xdr:rowOff>
    </xdr:to>
    <xdr:pic>
      <xdr:nvPicPr>
        <xdr:cNvPr id="313" name="Graphique 312" descr="Badge croix contour">
          <a:extLst>
            <a:ext uri="{FF2B5EF4-FFF2-40B4-BE49-F238E27FC236}">
              <a16:creationId xmlns:a16="http://schemas.microsoft.com/office/drawing/2014/main" id="{00000000-0008-0000-1C00-00003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8001101"/>
          <a:ext cx="294629" cy="323440"/>
        </a:xfrm>
        <a:prstGeom prst="rect">
          <a:avLst/>
        </a:prstGeom>
      </xdr:spPr>
    </xdr:pic>
    <xdr:clientData/>
  </xdr:twoCellAnchor>
  <xdr:twoCellAnchor editAs="oneCell">
    <xdr:from>
      <xdr:col>22</xdr:col>
      <xdr:colOff>97679</xdr:colOff>
      <xdr:row>16</xdr:row>
      <xdr:rowOff>101591</xdr:rowOff>
    </xdr:from>
    <xdr:to>
      <xdr:col>22</xdr:col>
      <xdr:colOff>392308</xdr:colOff>
      <xdr:row>17</xdr:row>
      <xdr:rowOff>172169</xdr:rowOff>
    </xdr:to>
    <xdr:pic>
      <xdr:nvPicPr>
        <xdr:cNvPr id="314" name="Graphique 313" descr="Badge croix contour">
          <a:extLst>
            <a:ext uri="{FF2B5EF4-FFF2-40B4-BE49-F238E27FC236}">
              <a16:creationId xmlns:a16="http://schemas.microsoft.com/office/drawing/2014/main" id="{00000000-0008-0000-1C00-00003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8349120"/>
          <a:ext cx="294629" cy="328314"/>
        </a:xfrm>
        <a:prstGeom prst="rect">
          <a:avLst/>
        </a:prstGeom>
      </xdr:spPr>
    </xdr:pic>
    <xdr:clientData/>
  </xdr:twoCellAnchor>
  <xdr:twoCellAnchor editAs="oneCell">
    <xdr:from>
      <xdr:col>22</xdr:col>
      <xdr:colOff>104029</xdr:colOff>
      <xdr:row>18</xdr:row>
      <xdr:rowOff>10921</xdr:rowOff>
    </xdr:from>
    <xdr:to>
      <xdr:col>22</xdr:col>
      <xdr:colOff>389133</xdr:colOff>
      <xdr:row>18</xdr:row>
      <xdr:rowOff>323358</xdr:rowOff>
    </xdr:to>
    <xdr:pic>
      <xdr:nvPicPr>
        <xdr:cNvPr id="315" name="Graphique 314" descr="Badge croix contour">
          <a:extLst>
            <a:ext uri="{FF2B5EF4-FFF2-40B4-BE49-F238E27FC236}">
              <a16:creationId xmlns:a16="http://schemas.microsoft.com/office/drawing/2014/main" id="{00000000-0008-0000-1C00-00003B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384000" y="8717892"/>
          <a:ext cx="285104" cy="312437"/>
        </a:xfrm>
        <a:prstGeom prst="rect">
          <a:avLst/>
        </a:prstGeom>
      </xdr:spPr>
    </xdr:pic>
    <xdr:clientData/>
  </xdr:twoCellAnchor>
  <xdr:twoCellAnchor editAs="oneCell">
    <xdr:from>
      <xdr:col>22</xdr:col>
      <xdr:colOff>97679</xdr:colOff>
      <xdr:row>13</xdr:row>
      <xdr:rowOff>124821</xdr:rowOff>
    </xdr:from>
    <xdr:to>
      <xdr:col>22</xdr:col>
      <xdr:colOff>389133</xdr:colOff>
      <xdr:row>13</xdr:row>
      <xdr:rowOff>428651</xdr:rowOff>
    </xdr:to>
    <xdr:pic>
      <xdr:nvPicPr>
        <xdr:cNvPr id="316" name="Graphique 315" descr="Badge croix contour">
          <a:extLst>
            <a:ext uri="{FF2B5EF4-FFF2-40B4-BE49-F238E27FC236}">
              <a16:creationId xmlns:a16="http://schemas.microsoft.com/office/drawing/2014/main" id="{00000000-0008-0000-1C00-00003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7650" y="6265645"/>
          <a:ext cx="291454" cy="303830"/>
        </a:xfrm>
        <a:prstGeom prst="rect">
          <a:avLst/>
        </a:prstGeom>
      </xdr:spPr>
    </xdr:pic>
    <xdr:clientData/>
  </xdr:twoCellAnchor>
  <xdr:twoCellAnchor editAs="oneCell">
    <xdr:from>
      <xdr:col>0</xdr:col>
      <xdr:colOff>46182</xdr:colOff>
      <xdr:row>0</xdr:row>
      <xdr:rowOff>103910</xdr:rowOff>
    </xdr:from>
    <xdr:to>
      <xdr:col>1</xdr:col>
      <xdr:colOff>912091</xdr:colOff>
      <xdr:row>1</xdr:row>
      <xdr:rowOff>438246</xdr:rowOff>
    </xdr:to>
    <xdr:pic>
      <xdr:nvPicPr>
        <xdr:cNvPr id="6" name="Image 5">
          <a:extLst>
            <a:ext uri="{FF2B5EF4-FFF2-40B4-BE49-F238E27FC236}">
              <a16:creationId xmlns:a16="http://schemas.microsoft.com/office/drawing/2014/main" id="{79EF447B-F6DF-5E8A-503A-8B151FB5F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82" y="103910"/>
          <a:ext cx="1281545" cy="680700"/>
        </a:xfrm>
        <a:prstGeom prst="rect">
          <a:avLst/>
        </a:prstGeom>
      </xdr:spPr>
    </xdr:pic>
    <xdr:clientData/>
  </xdr:twoCellAnchor>
  <xdr:twoCellAnchor editAs="oneCell">
    <xdr:from>
      <xdr:col>17</xdr:col>
      <xdr:colOff>563469</xdr:colOff>
      <xdr:row>8</xdr:row>
      <xdr:rowOff>86471</xdr:rowOff>
    </xdr:from>
    <xdr:to>
      <xdr:col>21</xdr:col>
      <xdr:colOff>373486</xdr:colOff>
      <xdr:row>8</xdr:row>
      <xdr:rowOff>694764</xdr:rowOff>
    </xdr:to>
    <xdr:pic>
      <xdr:nvPicPr>
        <xdr:cNvPr id="2" name="Image 1">
          <a:extLst>
            <a:ext uri="{FF2B5EF4-FFF2-40B4-BE49-F238E27FC236}">
              <a16:creationId xmlns:a16="http://schemas.microsoft.com/office/drawing/2014/main" id="{452CCFCD-17AB-204A-586A-8F722783C063}"/>
            </a:ext>
          </a:extLst>
        </xdr:cNvPr>
        <xdr:cNvPicPr>
          <a:picLocks noChangeAspect="1"/>
        </xdr:cNvPicPr>
      </xdr:nvPicPr>
      <xdr:blipFill>
        <a:blip xmlns:r="http://schemas.openxmlformats.org/officeDocument/2006/relationships" r:embed="rId10"/>
        <a:stretch>
          <a:fillRect/>
        </a:stretch>
      </xdr:blipFill>
      <xdr:spPr>
        <a:xfrm>
          <a:off x="17652440" y="3661147"/>
          <a:ext cx="3160575" cy="608293"/>
        </a:xfrm>
        <a:prstGeom prst="rect">
          <a:avLst/>
        </a:prstGeom>
      </xdr:spPr>
    </xdr:pic>
    <xdr:clientData/>
  </xdr:twoCellAnchor>
  <xdr:twoCellAnchor>
    <xdr:from>
      <xdr:col>15</xdr:col>
      <xdr:colOff>925286</xdr:colOff>
      <xdr:row>0</xdr:row>
      <xdr:rowOff>145676</xdr:rowOff>
    </xdr:from>
    <xdr:to>
      <xdr:col>18</xdr:col>
      <xdr:colOff>11206</xdr:colOff>
      <xdr:row>1</xdr:row>
      <xdr:rowOff>81643</xdr:rowOff>
    </xdr:to>
    <xdr:cxnSp macro="">
      <xdr:nvCxnSpPr>
        <xdr:cNvPr id="11" name="Connecteur droit avec flèche 10">
          <a:extLst>
            <a:ext uri="{FF2B5EF4-FFF2-40B4-BE49-F238E27FC236}">
              <a16:creationId xmlns:a16="http://schemas.microsoft.com/office/drawing/2014/main" id="{ECDF9109-12EF-09EF-DB85-A000EB6D2810}"/>
            </a:ext>
          </a:extLst>
        </xdr:cNvPr>
        <xdr:cNvCxnSpPr/>
      </xdr:nvCxnSpPr>
      <xdr:spPr bwMode="auto">
        <a:xfrm flipH="1">
          <a:off x="15825107" y="145676"/>
          <a:ext cx="1997849" cy="289753"/>
        </a:xfrm>
        <a:prstGeom prst="straightConnector1">
          <a:avLst/>
        </a:prstGeom>
        <a:ln>
          <a:headEnd type="none" w="med" len="med"/>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16</xdr:col>
      <xdr:colOff>911679</xdr:colOff>
      <xdr:row>0</xdr:row>
      <xdr:rowOff>182469</xdr:rowOff>
    </xdr:from>
    <xdr:to>
      <xdr:col>17</xdr:col>
      <xdr:colOff>826060</xdr:colOff>
      <xdr:row>1</xdr:row>
      <xdr:rowOff>122464</xdr:rowOff>
    </xdr:to>
    <xdr:cxnSp macro="">
      <xdr:nvCxnSpPr>
        <xdr:cNvPr id="14" name="Connecteur droit avec flèche 13">
          <a:extLst>
            <a:ext uri="{FF2B5EF4-FFF2-40B4-BE49-F238E27FC236}">
              <a16:creationId xmlns:a16="http://schemas.microsoft.com/office/drawing/2014/main" id="{FD9CD679-156A-42ED-E94B-732C07A9FC85}"/>
            </a:ext>
          </a:extLst>
        </xdr:cNvPr>
        <xdr:cNvCxnSpPr/>
      </xdr:nvCxnSpPr>
      <xdr:spPr bwMode="auto">
        <a:xfrm flipH="1">
          <a:off x="16845643" y="182469"/>
          <a:ext cx="948524" cy="293781"/>
        </a:xfrm>
        <a:prstGeom prst="straightConnector1">
          <a:avLst/>
        </a:prstGeom>
        <a:ln>
          <a:headEnd type="none" w="med" len="med"/>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619125</xdr:colOff>
      <xdr:row>26</xdr:row>
      <xdr:rowOff>85725</xdr:rowOff>
    </xdr:from>
    <xdr:to>
      <xdr:col>1</xdr:col>
      <xdr:colOff>723900</xdr:colOff>
      <xdr:row>27</xdr:row>
      <xdr:rowOff>76201</xdr:rowOff>
    </xdr:to>
    <xdr:sp macro="" textlink="">
      <xdr:nvSpPr>
        <xdr:cNvPr id="2" name="Text Box 2">
          <a:extLst>
            <a:ext uri="{FF2B5EF4-FFF2-40B4-BE49-F238E27FC236}">
              <a16:creationId xmlns:a16="http://schemas.microsoft.com/office/drawing/2014/main" id="{3AE8774A-990B-4C2C-89F1-5B874F57F2E9}"/>
            </a:ext>
          </a:extLst>
        </xdr:cNvPr>
        <xdr:cNvSpPr txBox="1">
          <a:spLocks noChangeArrowheads="1"/>
        </xdr:cNvSpPr>
      </xdr:nvSpPr>
      <xdr:spPr bwMode="auto">
        <a:xfrm>
          <a:off x="873125" y="5813425"/>
          <a:ext cx="1047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619125</xdr:colOff>
      <xdr:row>35</xdr:row>
      <xdr:rowOff>85725</xdr:rowOff>
    </xdr:from>
    <xdr:to>
      <xdr:col>1</xdr:col>
      <xdr:colOff>723900</xdr:colOff>
      <xdr:row>36</xdr:row>
      <xdr:rowOff>76195</xdr:rowOff>
    </xdr:to>
    <xdr:sp macro="" textlink="">
      <xdr:nvSpPr>
        <xdr:cNvPr id="3" name="Text Box 3">
          <a:extLst>
            <a:ext uri="{FF2B5EF4-FFF2-40B4-BE49-F238E27FC236}">
              <a16:creationId xmlns:a16="http://schemas.microsoft.com/office/drawing/2014/main" id="{131567D3-CCD0-4120-AEB2-B18C5FFF0C02}"/>
            </a:ext>
          </a:extLst>
        </xdr:cNvPr>
        <xdr:cNvSpPr txBox="1">
          <a:spLocks noChangeArrowheads="1"/>
        </xdr:cNvSpPr>
      </xdr:nvSpPr>
      <xdr:spPr bwMode="auto">
        <a:xfrm>
          <a:off x="873125" y="8131175"/>
          <a:ext cx="104775" cy="25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152401</xdr:colOff>
      <xdr:row>0</xdr:row>
      <xdr:rowOff>133349</xdr:rowOff>
    </xdr:from>
    <xdr:to>
      <xdr:col>10</xdr:col>
      <xdr:colOff>565071</xdr:colOff>
      <xdr:row>3</xdr:row>
      <xdr:rowOff>37723</xdr:rowOff>
    </xdr:to>
    <xdr:sp macro="" textlink="">
      <xdr:nvSpPr>
        <xdr:cNvPr id="4" name="Text Box 12">
          <a:extLst>
            <a:ext uri="{FF2B5EF4-FFF2-40B4-BE49-F238E27FC236}">
              <a16:creationId xmlns:a16="http://schemas.microsoft.com/office/drawing/2014/main" id="{6574A276-F105-43A4-A97E-47A770FFBCBD}"/>
            </a:ext>
          </a:extLst>
        </xdr:cNvPr>
        <xdr:cNvSpPr txBox="1">
          <a:spLocks noChangeArrowheads="1"/>
        </xdr:cNvSpPr>
      </xdr:nvSpPr>
      <xdr:spPr bwMode="auto">
        <a:xfrm>
          <a:off x="4889501" y="133349"/>
          <a:ext cx="2231945" cy="513974"/>
        </a:xfrm>
        <a:prstGeom prst="rect">
          <a:avLst/>
        </a:prstGeom>
        <a:noFill/>
        <a:ln w="19050">
          <a:solidFill>
            <a:srgbClr val="000000"/>
          </a:solidFill>
          <a:miter lim="800000"/>
          <a:headEnd/>
          <a:tailEnd/>
        </a:ln>
      </xdr:spPr>
      <xdr:txBody>
        <a:bodyPr vertOverflow="clip" wrap="square" lIns="45720" tIns="41148" rIns="45720" bIns="41148" anchor="ctr"/>
        <a:lstStyle/>
        <a:p>
          <a:pPr algn="ctr" rtl="0">
            <a:defRPr sz="1000"/>
          </a:pPr>
          <a:r>
            <a:rPr lang="fr-FR" sz="2200" b="0" i="0" u="none" strike="noStrike" baseline="0">
              <a:solidFill>
                <a:srgbClr val="000000"/>
              </a:solidFill>
              <a:latin typeface="Times New Roman"/>
              <a:cs typeface="Times New Roman"/>
            </a:rPr>
            <a:t>       Tumbling</a:t>
          </a:r>
        </a:p>
      </xdr:txBody>
    </xdr:sp>
    <xdr:clientData/>
  </xdr:twoCellAnchor>
  <mc:AlternateContent xmlns:mc="http://schemas.openxmlformats.org/markup-compatibility/2006">
    <mc:Choice xmlns:a14="http://schemas.microsoft.com/office/drawing/2010/main" Requires="a14">
      <xdr:twoCellAnchor editAs="oneCell">
        <xdr:from>
          <xdr:col>12</xdr:col>
          <xdr:colOff>31750</xdr:colOff>
          <xdr:row>39</xdr:row>
          <xdr:rowOff>50800</xdr:rowOff>
        </xdr:from>
        <xdr:to>
          <xdr:col>16</xdr:col>
          <xdr:colOff>152400</xdr:colOff>
          <xdr:row>40</xdr:row>
          <xdr:rowOff>76200</xdr:rowOff>
        </xdr:to>
        <xdr:sp macro="" textlink="">
          <xdr:nvSpPr>
            <xdr:cNvPr id="73729" name="Button 1" hidden="1">
              <a:extLst>
                <a:ext uri="{63B3BB69-23CF-44E3-9099-C40C66FF867C}">
                  <a14:compatExt spid="_x0000_s73729"/>
                </a:ext>
                <a:ext uri="{FF2B5EF4-FFF2-40B4-BE49-F238E27FC236}">
                  <a16:creationId xmlns:a16="http://schemas.microsoft.com/office/drawing/2014/main" id="{00000000-0008-0000-1E00-0000012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Calcul des Notes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241300</xdr:colOff>
          <xdr:row>3</xdr:row>
          <xdr:rowOff>88900</xdr:rowOff>
        </xdr:from>
        <xdr:to>
          <xdr:col>11</xdr:col>
          <xdr:colOff>19050</xdr:colOff>
          <xdr:row>4</xdr:row>
          <xdr:rowOff>184150</xdr:rowOff>
        </xdr:to>
        <xdr:sp macro="" textlink="">
          <xdr:nvSpPr>
            <xdr:cNvPr id="73730" name="Button 2" hidden="1">
              <a:extLst>
                <a:ext uri="{63B3BB69-23CF-44E3-9099-C40C66FF867C}">
                  <a14:compatExt spid="_x0000_s73730"/>
                </a:ext>
                <a:ext uri="{FF2B5EF4-FFF2-40B4-BE49-F238E27FC236}">
                  <a16:creationId xmlns:a16="http://schemas.microsoft.com/office/drawing/2014/main" id="{00000000-0008-0000-1E00-0000022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Réinitialisation des listes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12700</xdr:rowOff>
        </xdr:from>
        <xdr:to>
          <xdr:col>10</xdr:col>
          <xdr:colOff>12700</xdr:colOff>
          <xdr:row>23</xdr:row>
          <xdr:rowOff>250674</xdr:rowOff>
        </xdr:to>
        <xdr:sp macro="" textlink="">
          <xdr:nvSpPr>
            <xdr:cNvPr id="73731" name="Group Box 3" hidden="1">
              <a:extLst>
                <a:ext uri="{63B3BB69-23CF-44E3-9099-C40C66FF867C}">
                  <a14:compatExt spid="_x0000_s73731"/>
                </a:ext>
                <a:ext uri="{FF2B5EF4-FFF2-40B4-BE49-F238E27FC236}">
                  <a16:creationId xmlns:a16="http://schemas.microsoft.com/office/drawing/2014/main" id="{00000000-0008-0000-1E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15</xdr:row>
          <xdr:rowOff>12700</xdr:rowOff>
        </xdr:from>
        <xdr:to>
          <xdr:col>4</xdr:col>
          <xdr:colOff>393700</xdr:colOff>
          <xdr:row>23</xdr:row>
          <xdr:rowOff>215900</xdr:rowOff>
        </xdr:to>
        <xdr:sp macro="" textlink="">
          <xdr:nvSpPr>
            <xdr:cNvPr id="73732" name="Option Button 4" hidden="1">
              <a:extLst>
                <a:ext uri="{63B3BB69-23CF-44E3-9099-C40C66FF867C}">
                  <a14:compatExt spid="_x0000_s73732"/>
                </a:ext>
                <a:ext uri="{FF2B5EF4-FFF2-40B4-BE49-F238E27FC236}">
                  <a16:creationId xmlns:a16="http://schemas.microsoft.com/office/drawing/2014/main" id="{00000000-0008-0000-1E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69850</xdr:colOff>
          <xdr:row>15</xdr:row>
          <xdr:rowOff>50800</xdr:rowOff>
        </xdr:from>
        <xdr:to>
          <xdr:col>9</xdr:col>
          <xdr:colOff>914400</xdr:colOff>
          <xdr:row>23</xdr:row>
          <xdr:rowOff>190500</xdr:rowOff>
        </xdr:to>
        <xdr:sp macro="" textlink="">
          <xdr:nvSpPr>
            <xdr:cNvPr id="73733" name="Option Button 5" hidden="1">
              <a:extLst>
                <a:ext uri="{63B3BB69-23CF-44E3-9099-C40C66FF867C}">
                  <a14:compatExt spid="_x0000_s73733"/>
                </a:ext>
                <a:ext uri="{FF2B5EF4-FFF2-40B4-BE49-F238E27FC236}">
                  <a16:creationId xmlns:a16="http://schemas.microsoft.com/office/drawing/2014/main" id="{00000000-0008-0000-1E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10</xdr:col>
          <xdr:colOff>0</xdr:colOff>
          <xdr:row>24</xdr:row>
          <xdr:rowOff>241300</xdr:rowOff>
        </xdr:to>
        <xdr:sp macro="" textlink="">
          <xdr:nvSpPr>
            <xdr:cNvPr id="73734" name="Group Box 6" hidden="1">
              <a:extLst>
                <a:ext uri="{63B3BB69-23CF-44E3-9099-C40C66FF867C}">
                  <a14:compatExt spid="_x0000_s73734"/>
                </a:ext>
                <a:ext uri="{FF2B5EF4-FFF2-40B4-BE49-F238E27FC236}">
                  <a16:creationId xmlns:a16="http://schemas.microsoft.com/office/drawing/2014/main" id="{00000000-0008-0000-1E00-00000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12700</xdr:rowOff>
        </xdr:from>
        <xdr:to>
          <xdr:col>4</xdr:col>
          <xdr:colOff>374650</xdr:colOff>
          <xdr:row>24</xdr:row>
          <xdr:rowOff>222250</xdr:rowOff>
        </xdr:to>
        <xdr:sp macro="" textlink="">
          <xdr:nvSpPr>
            <xdr:cNvPr id="73735" name="Option Button 7" hidden="1">
              <a:extLst>
                <a:ext uri="{63B3BB69-23CF-44E3-9099-C40C66FF867C}">
                  <a14:compatExt spid="_x0000_s73735"/>
                </a:ext>
                <a:ext uri="{FF2B5EF4-FFF2-40B4-BE49-F238E27FC236}">
                  <a16:creationId xmlns:a16="http://schemas.microsoft.com/office/drawing/2014/main" id="{00000000-0008-0000-1E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31750</xdr:rowOff>
        </xdr:from>
        <xdr:to>
          <xdr:col>8</xdr:col>
          <xdr:colOff>260350</xdr:colOff>
          <xdr:row>24</xdr:row>
          <xdr:rowOff>228600</xdr:rowOff>
        </xdr:to>
        <xdr:sp macro="" textlink="">
          <xdr:nvSpPr>
            <xdr:cNvPr id="73736" name="Option Button 8" hidden="1">
              <a:extLst>
                <a:ext uri="{63B3BB69-23CF-44E3-9099-C40C66FF867C}">
                  <a14:compatExt spid="_x0000_s73736"/>
                </a:ext>
                <a:ext uri="{FF2B5EF4-FFF2-40B4-BE49-F238E27FC236}">
                  <a16:creationId xmlns:a16="http://schemas.microsoft.com/office/drawing/2014/main" id="{00000000-0008-0000-1E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33</xdr:row>
          <xdr:rowOff>0</xdr:rowOff>
        </xdr:from>
        <xdr:to>
          <xdr:col>10</xdr:col>
          <xdr:colOff>31750</xdr:colOff>
          <xdr:row>34</xdr:row>
          <xdr:rowOff>12700</xdr:rowOff>
        </xdr:to>
        <xdr:sp macro="" textlink="">
          <xdr:nvSpPr>
            <xdr:cNvPr id="73737" name="Group Box 9" hidden="1">
              <a:extLst>
                <a:ext uri="{63B3BB69-23CF-44E3-9099-C40C66FF867C}">
                  <a14:compatExt spid="_x0000_s73737"/>
                </a:ext>
                <a:ext uri="{FF2B5EF4-FFF2-40B4-BE49-F238E27FC236}">
                  <a16:creationId xmlns:a16="http://schemas.microsoft.com/office/drawing/2014/main" id="{00000000-0008-0000-1E00-00000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33</xdr:row>
          <xdr:rowOff>0</xdr:rowOff>
        </xdr:from>
        <xdr:to>
          <xdr:col>4</xdr:col>
          <xdr:colOff>323850</xdr:colOff>
          <xdr:row>33</xdr:row>
          <xdr:rowOff>222250</xdr:rowOff>
        </xdr:to>
        <xdr:sp macro="" textlink="">
          <xdr:nvSpPr>
            <xdr:cNvPr id="73738" name="Option Button 10" hidden="1">
              <a:extLst>
                <a:ext uri="{63B3BB69-23CF-44E3-9099-C40C66FF867C}">
                  <a14:compatExt spid="_x0000_s73738"/>
                </a:ext>
                <a:ext uri="{FF2B5EF4-FFF2-40B4-BE49-F238E27FC236}">
                  <a16:creationId xmlns:a16="http://schemas.microsoft.com/office/drawing/2014/main" id="{00000000-0008-0000-1E00-00000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31750</xdr:rowOff>
        </xdr:from>
        <xdr:to>
          <xdr:col>8</xdr:col>
          <xdr:colOff>260350</xdr:colOff>
          <xdr:row>33</xdr:row>
          <xdr:rowOff>228600</xdr:rowOff>
        </xdr:to>
        <xdr:sp macro="" textlink="">
          <xdr:nvSpPr>
            <xdr:cNvPr id="73739" name="Option Button 11" hidden="1">
              <a:extLst>
                <a:ext uri="{63B3BB69-23CF-44E3-9099-C40C66FF867C}">
                  <a14:compatExt spid="_x0000_s73739"/>
                </a:ext>
                <a:ext uri="{FF2B5EF4-FFF2-40B4-BE49-F238E27FC236}">
                  <a16:creationId xmlns:a16="http://schemas.microsoft.com/office/drawing/2014/main" id="{00000000-0008-0000-1E00-00000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222250</xdr:colOff>
          <xdr:row>24</xdr:row>
          <xdr:rowOff>12700</xdr:rowOff>
        </xdr:from>
        <xdr:to>
          <xdr:col>9</xdr:col>
          <xdr:colOff>831850</xdr:colOff>
          <xdr:row>24</xdr:row>
          <xdr:rowOff>228600</xdr:rowOff>
        </xdr:to>
        <xdr:sp macro="" textlink="">
          <xdr:nvSpPr>
            <xdr:cNvPr id="73740" name="Option Button 12" hidden="1">
              <a:extLst>
                <a:ext uri="{63B3BB69-23CF-44E3-9099-C40C66FF867C}">
                  <a14:compatExt spid="_x0000_s73740"/>
                </a:ext>
                <a:ext uri="{FF2B5EF4-FFF2-40B4-BE49-F238E27FC236}">
                  <a16:creationId xmlns:a16="http://schemas.microsoft.com/office/drawing/2014/main" id="{00000000-0008-0000-1E00-00000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33</xdr:row>
          <xdr:rowOff>0</xdr:rowOff>
        </xdr:from>
        <xdr:to>
          <xdr:col>9</xdr:col>
          <xdr:colOff>850900</xdr:colOff>
          <xdr:row>33</xdr:row>
          <xdr:rowOff>228600</xdr:rowOff>
        </xdr:to>
        <xdr:sp macro="" textlink="">
          <xdr:nvSpPr>
            <xdr:cNvPr id="73741" name="Option Button 13" hidden="1">
              <a:extLst>
                <a:ext uri="{63B3BB69-23CF-44E3-9099-C40C66FF867C}">
                  <a14:compatExt spid="_x0000_s73741"/>
                </a:ext>
                <a:ext uri="{FF2B5EF4-FFF2-40B4-BE49-F238E27FC236}">
                  <a16:creationId xmlns:a16="http://schemas.microsoft.com/office/drawing/2014/main" id="{00000000-0008-0000-1E00-00000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xdr:twoCellAnchor>
    <xdr:from>
      <xdr:col>15</xdr:col>
      <xdr:colOff>351119</xdr:colOff>
      <xdr:row>40</xdr:row>
      <xdr:rowOff>134475</xdr:rowOff>
    </xdr:from>
    <xdr:to>
      <xdr:col>18</xdr:col>
      <xdr:colOff>149949</xdr:colOff>
      <xdr:row>44</xdr:row>
      <xdr:rowOff>156511</xdr:rowOff>
    </xdr:to>
    <xdr:grpSp>
      <xdr:nvGrpSpPr>
        <xdr:cNvPr id="6" name="Groupe 5">
          <a:extLst>
            <a:ext uri="{FF2B5EF4-FFF2-40B4-BE49-F238E27FC236}">
              <a16:creationId xmlns:a16="http://schemas.microsoft.com/office/drawing/2014/main" id="{230393FA-1064-420F-BACD-E80733DA59E5}"/>
            </a:ext>
          </a:extLst>
        </xdr:cNvPr>
        <xdr:cNvGrpSpPr/>
      </xdr:nvGrpSpPr>
      <xdr:grpSpPr>
        <a:xfrm>
          <a:off x="9097488" y="7406737"/>
          <a:ext cx="2316151" cy="732631"/>
          <a:chOff x="8062069" y="8063476"/>
          <a:chExt cx="2307481" cy="724924"/>
        </a:xfrm>
      </xdr:grpSpPr>
      <xdr:sp macro="" textlink="">
        <xdr:nvSpPr>
          <xdr:cNvPr id="7" name="ZoneTexte 6">
            <a:extLst>
              <a:ext uri="{FF2B5EF4-FFF2-40B4-BE49-F238E27FC236}">
                <a16:creationId xmlns:a16="http://schemas.microsoft.com/office/drawing/2014/main" id="{DC451ADA-1972-3FBE-E883-8BF7E390BCAA}"/>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8" name="Connecteur droit avec flèche 7">
            <a:extLst>
              <a:ext uri="{FF2B5EF4-FFF2-40B4-BE49-F238E27FC236}">
                <a16:creationId xmlns:a16="http://schemas.microsoft.com/office/drawing/2014/main" id="{0F322B50-B138-F72B-B2DA-E8C7B51BD450}"/>
              </a:ext>
            </a:extLst>
          </xdr:cNvPr>
          <xdr:cNvCxnSpPr>
            <a:stCxn id="7" idx="1"/>
          </xdr:cNvCxnSpPr>
        </xdr:nvCxnSpPr>
        <xdr:spPr bwMode="auto">
          <a:xfrm flipH="1" flipV="1">
            <a:off x="8062069" y="8063476"/>
            <a:ext cx="535831" cy="39154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editAs="oneCell">
    <xdr:from>
      <xdr:col>13</xdr:col>
      <xdr:colOff>22412</xdr:colOff>
      <xdr:row>33</xdr:row>
      <xdr:rowOff>59764</xdr:rowOff>
    </xdr:from>
    <xdr:to>
      <xdr:col>21</xdr:col>
      <xdr:colOff>560787</xdr:colOff>
      <xdr:row>39</xdr:row>
      <xdr:rowOff>7362</xdr:rowOff>
    </xdr:to>
    <xdr:pic>
      <xdr:nvPicPr>
        <xdr:cNvPr id="10" name="Image 9">
          <a:extLst>
            <a:ext uri="{FF2B5EF4-FFF2-40B4-BE49-F238E27FC236}">
              <a16:creationId xmlns:a16="http://schemas.microsoft.com/office/drawing/2014/main" id="{F09B26A8-325E-CE93-F05E-998238FE9FA3}"/>
            </a:ext>
          </a:extLst>
        </xdr:cNvPr>
        <xdr:cNvPicPr>
          <a:picLocks noChangeAspect="1"/>
        </xdr:cNvPicPr>
      </xdr:nvPicPr>
      <xdr:blipFill>
        <a:blip xmlns:r="http://schemas.openxmlformats.org/officeDocument/2006/relationships" r:embed="rId1"/>
        <a:stretch>
          <a:fillRect/>
        </a:stretch>
      </xdr:blipFill>
      <xdr:spPr>
        <a:xfrm>
          <a:off x="8247530" y="5774764"/>
          <a:ext cx="5950256" cy="1549480"/>
        </a:xfrm>
        <a:prstGeom prst="rect">
          <a:avLst/>
        </a:prstGeom>
      </xdr:spPr>
    </xdr:pic>
    <xdr:clientData/>
  </xdr:twoCellAnchor>
  <xdr:twoCellAnchor editAs="oneCell">
    <xdr:from>
      <xdr:col>8</xdr:col>
      <xdr:colOff>214586</xdr:colOff>
      <xdr:row>1</xdr:row>
      <xdr:rowOff>13138</xdr:rowOff>
    </xdr:from>
    <xdr:to>
      <xdr:col>9</xdr:col>
      <xdr:colOff>113862</xdr:colOff>
      <xdr:row>2</xdr:row>
      <xdr:rowOff>198125</xdr:rowOff>
    </xdr:to>
    <xdr:pic>
      <xdr:nvPicPr>
        <xdr:cNvPr id="12" name="Image 11">
          <a:extLst>
            <a:ext uri="{FF2B5EF4-FFF2-40B4-BE49-F238E27FC236}">
              <a16:creationId xmlns:a16="http://schemas.microsoft.com/office/drawing/2014/main" id="{CE540B86-DA44-E3F0-3216-97BE8A4A60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0586" y="205828"/>
          <a:ext cx="705069" cy="374501"/>
        </a:xfrm>
        <a:prstGeom prst="rect">
          <a:avLst/>
        </a:prstGeom>
      </xdr:spPr>
    </xdr:pic>
    <xdr:clientData/>
  </xdr:twoCellAnchor>
  <xdr:twoCellAnchor editAs="oneCell">
    <xdr:from>
      <xdr:col>12</xdr:col>
      <xdr:colOff>234950</xdr:colOff>
      <xdr:row>24</xdr:row>
      <xdr:rowOff>105229</xdr:rowOff>
    </xdr:from>
    <xdr:to>
      <xdr:col>20</xdr:col>
      <xdr:colOff>379390</xdr:colOff>
      <xdr:row>31</xdr:row>
      <xdr:rowOff>1</xdr:rowOff>
    </xdr:to>
    <xdr:pic>
      <xdr:nvPicPr>
        <xdr:cNvPr id="5" name="Image 4">
          <a:extLst>
            <a:ext uri="{FF2B5EF4-FFF2-40B4-BE49-F238E27FC236}">
              <a16:creationId xmlns:a16="http://schemas.microsoft.com/office/drawing/2014/main" id="{2A4A46DC-4B84-2F72-5E95-A031CED7946E}"/>
            </a:ext>
          </a:extLst>
        </xdr:cNvPr>
        <xdr:cNvPicPr>
          <a:picLocks noChangeAspect="1"/>
        </xdr:cNvPicPr>
      </xdr:nvPicPr>
      <xdr:blipFill>
        <a:blip xmlns:r="http://schemas.openxmlformats.org/officeDocument/2006/relationships" r:embed="rId3"/>
        <a:stretch>
          <a:fillRect/>
        </a:stretch>
      </xdr:blipFill>
      <xdr:spPr>
        <a:xfrm>
          <a:off x="8183789" y="5514068"/>
          <a:ext cx="5008994" cy="1833789"/>
        </a:xfrm>
        <a:prstGeom prst="rect">
          <a:avLst/>
        </a:prstGeom>
        <a:ln>
          <a:solidFill>
            <a:sysClr val="windowText" lastClr="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26</xdr:row>
      <xdr:rowOff>85725</xdr:rowOff>
    </xdr:from>
    <xdr:to>
      <xdr:col>1</xdr:col>
      <xdr:colOff>704850</xdr:colOff>
      <xdr:row>27</xdr:row>
      <xdr:rowOff>57148</xdr:rowOff>
    </xdr:to>
    <xdr:sp macro="" textlink="">
      <xdr:nvSpPr>
        <xdr:cNvPr id="9283" name="Text Box 2">
          <a:extLst>
            <a:ext uri="{FF2B5EF4-FFF2-40B4-BE49-F238E27FC236}">
              <a16:creationId xmlns:a16="http://schemas.microsoft.com/office/drawing/2014/main" id="{00000000-0008-0000-1E00-000043240000}"/>
            </a:ext>
          </a:extLst>
        </xdr:cNvPr>
        <xdr:cNvSpPr txBox="1">
          <a:spLocks noChangeArrowheads="1"/>
        </xdr:cNvSpPr>
      </xdr:nvSpPr>
      <xdr:spPr bwMode="auto">
        <a:xfrm>
          <a:off x="866775" y="591502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628650</xdr:colOff>
      <xdr:row>35</xdr:row>
      <xdr:rowOff>85725</xdr:rowOff>
    </xdr:from>
    <xdr:to>
      <xdr:col>1</xdr:col>
      <xdr:colOff>704850</xdr:colOff>
      <xdr:row>36</xdr:row>
      <xdr:rowOff>57150</xdr:rowOff>
    </xdr:to>
    <xdr:sp macro="" textlink="">
      <xdr:nvSpPr>
        <xdr:cNvPr id="9284" name="Text Box 11">
          <a:extLst>
            <a:ext uri="{FF2B5EF4-FFF2-40B4-BE49-F238E27FC236}">
              <a16:creationId xmlns:a16="http://schemas.microsoft.com/office/drawing/2014/main" id="{00000000-0008-0000-1E00-000044240000}"/>
            </a:ext>
          </a:extLst>
        </xdr:cNvPr>
        <xdr:cNvSpPr txBox="1">
          <a:spLocks noChangeArrowheads="1"/>
        </xdr:cNvSpPr>
      </xdr:nvSpPr>
      <xdr:spPr bwMode="auto">
        <a:xfrm>
          <a:off x="866775" y="818197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65769</xdr:colOff>
      <xdr:row>0</xdr:row>
      <xdr:rowOff>58057</xdr:rowOff>
    </xdr:from>
    <xdr:to>
      <xdr:col>11</xdr:col>
      <xdr:colOff>9073</xdr:colOff>
      <xdr:row>2</xdr:row>
      <xdr:rowOff>63610</xdr:rowOff>
    </xdr:to>
    <xdr:sp macro="" textlink="">
      <xdr:nvSpPr>
        <xdr:cNvPr id="16396" name="Text Box 12">
          <a:extLst>
            <a:ext uri="{FF2B5EF4-FFF2-40B4-BE49-F238E27FC236}">
              <a16:creationId xmlns:a16="http://schemas.microsoft.com/office/drawing/2014/main" id="{00000000-0008-0000-1E00-00000C400000}"/>
            </a:ext>
          </a:extLst>
        </xdr:cNvPr>
        <xdr:cNvSpPr txBox="1">
          <a:spLocks noChangeArrowheads="1"/>
        </xdr:cNvSpPr>
      </xdr:nvSpPr>
      <xdr:spPr bwMode="auto">
        <a:xfrm>
          <a:off x="4592412" y="58057"/>
          <a:ext cx="2637518" cy="538046"/>
        </a:xfrm>
        <a:prstGeom prst="rect">
          <a:avLst/>
        </a:prstGeom>
        <a:noFill/>
        <a:ln w="19050">
          <a:solidFill>
            <a:srgbClr val="000000"/>
          </a:solidFill>
          <a:miter lim="800000"/>
          <a:headEnd/>
          <a:tailEnd/>
        </a:ln>
        <a:effectLst/>
      </xdr:spPr>
      <xdr:txBody>
        <a:bodyPr vertOverflow="clip" wrap="square" lIns="45720" tIns="41148" rIns="45720" bIns="41148" anchor="ctr" upright="1"/>
        <a:lstStyle/>
        <a:p>
          <a:pPr algn="ctr" rtl="0">
            <a:defRPr sz="1000"/>
          </a:pPr>
          <a:r>
            <a:rPr lang="fr-FR" sz="2000" b="0" i="0" u="none" strike="noStrike" baseline="0">
              <a:solidFill>
                <a:srgbClr val="000000"/>
              </a:solidFill>
              <a:latin typeface="Times New Roman"/>
              <a:cs typeface="Times New Roman"/>
            </a:rPr>
            <a:t>            Mini Trampoline</a:t>
          </a:r>
        </a:p>
      </xdr:txBody>
    </xdr:sp>
    <xdr:clientData/>
  </xdr:twoCellAnchor>
  <mc:AlternateContent xmlns:mc="http://schemas.openxmlformats.org/markup-compatibility/2006">
    <mc:Choice xmlns:a14="http://schemas.microsoft.com/office/drawing/2010/main" Requires="a14">
      <xdr:twoCellAnchor editAs="oneCell">
        <xdr:from>
          <xdr:col>12</xdr:col>
          <xdr:colOff>31750</xdr:colOff>
          <xdr:row>37</xdr:row>
          <xdr:rowOff>203200</xdr:rowOff>
        </xdr:from>
        <xdr:to>
          <xdr:col>15</xdr:col>
          <xdr:colOff>736600</xdr:colOff>
          <xdr:row>38</xdr:row>
          <xdr:rowOff>146049</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1F00-0000042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Calcul des Notes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xdr:row>
          <xdr:rowOff>88900</xdr:rowOff>
        </xdr:from>
        <xdr:to>
          <xdr:col>10</xdr:col>
          <xdr:colOff>762000</xdr:colOff>
          <xdr:row>4</xdr:row>
          <xdr:rowOff>127000</xdr:rowOff>
        </xdr:to>
        <xdr:sp macro="" textlink="">
          <xdr:nvSpPr>
            <xdr:cNvPr id="9261" name="Button 45" hidden="1">
              <a:extLst>
                <a:ext uri="{63B3BB69-23CF-44E3-9099-C40C66FF867C}">
                  <a14:compatExt spid="_x0000_s9261"/>
                </a:ext>
                <a:ext uri="{FF2B5EF4-FFF2-40B4-BE49-F238E27FC236}">
                  <a16:creationId xmlns:a16="http://schemas.microsoft.com/office/drawing/2014/main" id="{00000000-0008-0000-1F00-00002D2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Réinitialisation des listes</a:t>
              </a:r>
            </a:p>
            <a:p>
              <a:pPr algn="ctr" rtl="0">
                <a:defRPr sz="1000"/>
              </a:pPr>
              <a:endParaRPr lang="fr-FR"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12700</xdr:rowOff>
        </xdr:from>
        <xdr:to>
          <xdr:col>10</xdr:col>
          <xdr:colOff>0</xdr:colOff>
          <xdr:row>24</xdr:row>
          <xdr:rowOff>21166</xdr:rowOff>
        </xdr:to>
        <xdr:sp macro="" textlink="">
          <xdr:nvSpPr>
            <xdr:cNvPr id="9262" name="Group Box 46" hidden="1">
              <a:extLst>
                <a:ext uri="{63B3BB69-23CF-44E3-9099-C40C66FF867C}">
                  <a14:compatExt spid="_x0000_s9262"/>
                </a:ext>
                <a:ext uri="{FF2B5EF4-FFF2-40B4-BE49-F238E27FC236}">
                  <a16:creationId xmlns:a16="http://schemas.microsoft.com/office/drawing/2014/main" id="{00000000-0008-0000-1F00-00002E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69850</xdr:rowOff>
        </xdr:from>
        <xdr:to>
          <xdr:col>4</xdr:col>
          <xdr:colOff>266700</xdr:colOff>
          <xdr:row>23</xdr:row>
          <xdr:rowOff>158750</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1F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15</xdr:row>
          <xdr:rowOff>50800</xdr:rowOff>
        </xdr:from>
        <xdr:to>
          <xdr:col>8</xdr:col>
          <xdr:colOff>546100</xdr:colOff>
          <xdr:row>23</xdr:row>
          <xdr:rowOff>171450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1F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24</xdr:row>
          <xdr:rowOff>12700</xdr:rowOff>
        </xdr:from>
        <xdr:to>
          <xdr:col>9</xdr:col>
          <xdr:colOff>1143000</xdr:colOff>
          <xdr:row>25</xdr:row>
          <xdr:rowOff>1</xdr:rowOff>
        </xdr:to>
        <xdr:sp macro="" textlink="">
          <xdr:nvSpPr>
            <xdr:cNvPr id="9265" name="Group Box 49" hidden="1">
              <a:extLst>
                <a:ext uri="{63B3BB69-23CF-44E3-9099-C40C66FF867C}">
                  <a14:compatExt spid="_x0000_s9265"/>
                </a:ext>
                <a:ext uri="{FF2B5EF4-FFF2-40B4-BE49-F238E27FC236}">
                  <a16:creationId xmlns:a16="http://schemas.microsoft.com/office/drawing/2014/main" id="{00000000-0008-0000-1F00-00003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24</xdr:row>
          <xdr:rowOff>69850</xdr:rowOff>
        </xdr:from>
        <xdr:to>
          <xdr:col>4</xdr:col>
          <xdr:colOff>450850</xdr:colOff>
          <xdr:row>24</xdr:row>
          <xdr:rowOff>260350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1F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24</xdr:row>
          <xdr:rowOff>38100</xdr:rowOff>
        </xdr:from>
        <xdr:to>
          <xdr:col>9</xdr:col>
          <xdr:colOff>12700</xdr:colOff>
          <xdr:row>24</xdr:row>
          <xdr:rowOff>260350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1F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32</xdr:row>
          <xdr:rowOff>165100</xdr:rowOff>
        </xdr:from>
        <xdr:to>
          <xdr:col>9</xdr:col>
          <xdr:colOff>1117600</xdr:colOff>
          <xdr:row>34</xdr:row>
          <xdr:rowOff>12700</xdr:rowOff>
        </xdr:to>
        <xdr:sp macro="" textlink="">
          <xdr:nvSpPr>
            <xdr:cNvPr id="9268" name="Group Box 52" hidden="1">
              <a:extLst>
                <a:ext uri="{63B3BB69-23CF-44E3-9099-C40C66FF867C}">
                  <a14:compatExt spid="_x0000_s9268"/>
                </a:ext>
                <a:ext uri="{FF2B5EF4-FFF2-40B4-BE49-F238E27FC236}">
                  <a16:creationId xmlns:a16="http://schemas.microsoft.com/office/drawing/2014/main" id="{00000000-0008-0000-1F00-00003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31750</xdr:rowOff>
        </xdr:from>
        <xdr:to>
          <xdr:col>4</xdr:col>
          <xdr:colOff>419100</xdr:colOff>
          <xdr:row>33</xdr:row>
          <xdr:rowOff>241300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1F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666750</xdr:colOff>
          <xdr:row>33</xdr:row>
          <xdr:rowOff>31750</xdr:rowOff>
        </xdr:from>
        <xdr:to>
          <xdr:col>9</xdr:col>
          <xdr:colOff>196850</xdr:colOff>
          <xdr:row>33</xdr:row>
          <xdr:rowOff>241300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1F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xdr:twoCellAnchor>
    <xdr:from>
      <xdr:col>15</xdr:col>
      <xdr:colOff>226787</xdr:colOff>
      <xdr:row>38</xdr:row>
      <xdr:rowOff>224071</xdr:rowOff>
    </xdr:from>
    <xdr:to>
      <xdr:col>17</xdr:col>
      <xdr:colOff>808266</xdr:colOff>
      <xdr:row>42</xdr:row>
      <xdr:rowOff>1123</xdr:rowOff>
    </xdr:to>
    <xdr:grpSp>
      <xdr:nvGrpSpPr>
        <xdr:cNvPr id="7" name="Groupe 6">
          <a:extLst>
            <a:ext uri="{FF2B5EF4-FFF2-40B4-BE49-F238E27FC236}">
              <a16:creationId xmlns:a16="http://schemas.microsoft.com/office/drawing/2014/main" id="{00000000-0008-0000-1E00-000007000000}"/>
            </a:ext>
          </a:extLst>
        </xdr:cNvPr>
        <xdr:cNvGrpSpPr/>
      </xdr:nvGrpSpPr>
      <xdr:grpSpPr>
        <a:xfrm>
          <a:off x="8126187" y="7014338"/>
          <a:ext cx="2257879" cy="674518"/>
          <a:chOff x="8108863" y="8121650"/>
          <a:chExt cx="2260687" cy="666750"/>
        </a:xfrm>
      </xdr:grpSpPr>
      <xdr:sp macro="" textlink="">
        <xdr:nvSpPr>
          <xdr:cNvPr id="2" name="ZoneTexte 1">
            <a:extLst>
              <a:ext uri="{FF2B5EF4-FFF2-40B4-BE49-F238E27FC236}">
                <a16:creationId xmlns:a16="http://schemas.microsoft.com/office/drawing/2014/main" id="{00000000-0008-0000-1E00-000002000000}"/>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4" name="Connecteur droit avec flèche 3">
            <a:extLst>
              <a:ext uri="{FF2B5EF4-FFF2-40B4-BE49-F238E27FC236}">
                <a16:creationId xmlns:a16="http://schemas.microsoft.com/office/drawing/2014/main" id="{00000000-0008-0000-1E00-000004000000}"/>
              </a:ext>
            </a:extLst>
          </xdr:cNvPr>
          <xdr:cNvCxnSpPr>
            <a:stCxn id="2" idx="1"/>
          </xdr:cNvCxnSpPr>
        </xdr:nvCxnSpPr>
        <xdr:spPr bwMode="auto">
          <a:xfrm flipH="1" flipV="1">
            <a:off x="8108863" y="8124411"/>
            <a:ext cx="489038" cy="330614"/>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editAs="oneCell">
    <xdr:from>
      <xdr:col>15</xdr:col>
      <xdr:colOff>81641</xdr:colOff>
      <xdr:row>5</xdr:row>
      <xdr:rowOff>81642</xdr:rowOff>
    </xdr:from>
    <xdr:to>
      <xdr:col>23</xdr:col>
      <xdr:colOff>532353</xdr:colOff>
      <xdr:row>12</xdr:row>
      <xdr:rowOff>102507</xdr:rowOff>
    </xdr:to>
    <xdr:pic>
      <xdr:nvPicPr>
        <xdr:cNvPr id="3" name="Image 2">
          <a:extLst>
            <a:ext uri="{FF2B5EF4-FFF2-40B4-BE49-F238E27FC236}">
              <a16:creationId xmlns:a16="http://schemas.microsoft.com/office/drawing/2014/main" id="{AA89BA3D-9E96-74C1-AC28-D10917E51761}"/>
            </a:ext>
          </a:extLst>
        </xdr:cNvPr>
        <xdr:cNvPicPr>
          <a:picLocks noChangeAspect="1"/>
        </xdr:cNvPicPr>
      </xdr:nvPicPr>
      <xdr:blipFill>
        <a:blip xmlns:r="http://schemas.openxmlformats.org/officeDocument/2006/relationships" r:embed="rId1"/>
        <a:stretch>
          <a:fillRect/>
        </a:stretch>
      </xdr:blipFill>
      <xdr:spPr>
        <a:xfrm>
          <a:off x="7883070" y="1179285"/>
          <a:ext cx="7127283" cy="1369786"/>
        </a:xfrm>
        <a:prstGeom prst="rect">
          <a:avLst/>
        </a:prstGeom>
      </xdr:spPr>
    </xdr:pic>
    <xdr:clientData/>
  </xdr:twoCellAnchor>
  <xdr:twoCellAnchor editAs="oneCell">
    <xdr:from>
      <xdr:col>8</xdr:col>
      <xdr:colOff>90715</xdr:colOff>
      <xdr:row>0</xdr:row>
      <xdr:rowOff>72573</xdr:rowOff>
    </xdr:from>
    <xdr:to>
      <xdr:col>9</xdr:col>
      <xdr:colOff>88183</xdr:colOff>
      <xdr:row>1</xdr:row>
      <xdr:rowOff>274866</xdr:rowOff>
    </xdr:to>
    <xdr:pic>
      <xdr:nvPicPr>
        <xdr:cNvPr id="8" name="Image 7">
          <a:extLst>
            <a:ext uri="{FF2B5EF4-FFF2-40B4-BE49-F238E27FC236}">
              <a16:creationId xmlns:a16="http://schemas.microsoft.com/office/drawing/2014/main" id="{3EB1E3D0-3255-AE09-CC2B-FB3FD302E4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7358" y="72573"/>
          <a:ext cx="768539" cy="408214"/>
        </a:xfrm>
        <a:prstGeom prst="rect">
          <a:avLst/>
        </a:prstGeom>
      </xdr:spPr>
    </xdr:pic>
    <xdr:clientData/>
  </xdr:twoCellAnchor>
  <xdr:twoCellAnchor editAs="oneCell">
    <xdr:from>
      <xdr:col>15</xdr:col>
      <xdr:colOff>180067</xdr:colOff>
      <xdr:row>15</xdr:row>
      <xdr:rowOff>95250</xdr:rowOff>
    </xdr:from>
    <xdr:to>
      <xdr:col>23</xdr:col>
      <xdr:colOff>257106</xdr:colOff>
      <xdr:row>31</xdr:row>
      <xdr:rowOff>115207</xdr:rowOff>
    </xdr:to>
    <xdr:pic>
      <xdr:nvPicPr>
        <xdr:cNvPr id="6" name="Image 5">
          <a:extLst>
            <a:ext uri="{FF2B5EF4-FFF2-40B4-BE49-F238E27FC236}">
              <a16:creationId xmlns:a16="http://schemas.microsoft.com/office/drawing/2014/main" id="{0AE0BF6B-8D51-4369-DE10-3D47A1278DFB}"/>
            </a:ext>
          </a:extLst>
        </xdr:cNvPr>
        <xdr:cNvPicPr>
          <a:picLocks noChangeAspect="1"/>
        </xdr:cNvPicPr>
      </xdr:nvPicPr>
      <xdr:blipFill>
        <a:blip xmlns:r="http://schemas.openxmlformats.org/officeDocument/2006/relationships" r:embed="rId3"/>
        <a:stretch>
          <a:fillRect/>
        </a:stretch>
      </xdr:blipFill>
      <xdr:spPr>
        <a:xfrm>
          <a:off x="7990567" y="3170464"/>
          <a:ext cx="6832532" cy="2231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3248025</xdr:colOff>
      <xdr:row>35</xdr:row>
      <xdr:rowOff>38100</xdr:rowOff>
    </xdr:from>
    <xdr:to>
      <xdr:col>2</xdr:col>
      <xdr:colOff>0</xdr:colOff>
      <xdr:row>35</xdr:row>
      <xdr:rowOff>165100</xdr:rowOff>
    </xdr:to>
    <xdr:pic>
      <xdr:nvPicPr>
        <xdr:cNvPr id="4" name="Picture 10">
          <a:extLst>
            <a:ext uri="{FF2B5EF4-FFF2-40B4-BE49-F238E27FC236}">
              <a16:creationId xmlns:a16="http://schemas.microsoft.com/office/drawing/2014/main" id="{E4F0EE60-D366-4CB3-BAFA-5DCB835D9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8189" y="8124825"/>
          <a:ext cx="125186" cy="12563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704850</xdr:colOff>
      <xdr:row>37</xdr:row>
      <xdr:rowOff>0</xdr:rowOff>
    </xdr:to>
    <xdr:pic>
      <xdr:nvPicPr>
        <xdr:cNvPr id="16391" name="Picture 1" descr="http://jeanmarc.stoeffler.pagesperso-orange.fr/excel/images/macro_activer01.gif">
          <a:extLst>
            <a:ext uri="{FF2B5EF4-FFF2-40B4-BE49-F238E27FC236}">
              <a16:creationId xmlns:a16="http://schemas.microsoft.com/office/drawing/2014/main" id="{00000000-0008-0000-1500-000007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8775"/>
          <a:ext cx="7410450" cy="579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4</xdr:col>
      <xdr:colOff>581025</xdr:colOff>
      <xdr:row>57</xdr:row>
      <xdr:rowOff>57150</xdr:rowOff>
    </xdr:to>
    <xdr:pic>
      <xdr:nvPicPr>
        <xdr:cNvPr id="16392" name="Picture 2" descr="http://jeanmarc.stoeffler.pagesperso-orange.fr/excel/images/macro_activer02.gif">
          <a:extLst>
            <a:ext uri="{FF2B5EF4-FFF2-40B4-BE49-F238E27FC236}">
              <a16:creationId xmlns:a16="http://schemas.microsoft.com/office/drawing/2014/main" id="{00000000-0008-0000-1500-000008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9550"/>
          <a:ext cx="39338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0</xdr:rowOff>
    </xdr:from>
    <xdr:to>
      <xdr:col>4</xdr:col>
      <xdr:colOff>409575</xdr:colOff>
      <xdr:row>67</xdr:row>
      <xdr:rowOff>47625</xdr:rowOff>
    </xdr:to>
    <xdr:pic>
      <xdr:nvPicPr>
        <xdr:cNvPr id="16393" name="Picture 3" descr="http://jeanmarc.stoeffler.pagesperso-orange.fr/excel/images/macro_activer03.gif">
          <a:extLst>
            <a:ext uri="{FF2B5EF4-FFF2-40B4-BE49-F238E27FC236}">
              <a16:creationId xmlns:a16="http://schemas.microsoft.com/office/drawing/2014/main" id="{00000000-0008-0000-1500-0000094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49125"/>
          <a:ext cx="37623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152400</xdr:rowOff>
    </xdr:from>
    <xdr:to>
      <xdr:col>13</xdr:col>
      <xdr:colOff>342900</xdr:colOff>
      <xdr:row>27</xdr:row>
      <xdr:rowOff>161925</xdr:rowOff>
    </xdr:to>
    <xdr:pic>
      <xdr:nvPicPr>
        <xdr:cNvPr id="17413" name="Picture 2">
          <a:extLst>
            <a:ext uri="{FF2B5EF4-FFF2-40B4-BE49-F238E27FC236}">
              <a16:creationId xmlns:a16="http://schemas.microsoft.com/office/drawing/2014/main" id="{00000000-0008-0000-1600-000005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47663"/>
          <a:ext cx="11144250" cy="508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16</xdr:row>
      <xdr:rowOff>180975</xdr:rowOff>
    </xdr:from>
    <xdr:to>
      <xdr:col>13</xdr:col>
      <xdr:colOff>285750</xdr:colOff>
      <xdr:row>19</xdr:row>
      <xdr:rowOff>104775</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533400" y="3381375"/>
          <a:ext cx="10648950" cy="514350"/>
        </a:xfrm>
        <a:prstGeom prst="rect">
          <a:avLst/>
        </a:prstGeom>
        <a:solidFill>
          <a:schemeClr val="accent2">
            <a:alpha val="26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647700</xdr:colOff>
      <xdr:row>0</xdr:row>
      <xdr:rowOff>152400</xdr:rowOff>
    </xdr:from>
    <xdr:to>
      <xdr:col>12</xdr:col>
      <xdr:colOff>157795</xdr:colOff>
      <xdr:row>10</xdr:row>
      <xdr:rowOff>164852</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2273300" y="152400"/>
          <a:ext cx="7638095" cy="1980952"/>
        </a:xfrm>
        <a:prstGeom prst="rect">
          <a:avLst/>
        </a:prstGeom>
      </xdr:spPr>
    </xdr:pic>
    <xdr:clientData/>
  </xdr:twoCellAnchor>
  <xdr:twoCellAnchor editAs="oneCell">
    <xdr:from>
      <xdr:col>1</xdr:col>
      <xdr:colOff>781051</xdr:colOff>
      <xdr:row>15</xdr:row>
      <xdr:rowOff>57150</xdr:rowOff>
    </xdr:from>
    <xdr:to>
      <xdr:col>11</xdr:col>
      <xdr:colOff>254001</xdr:colOff>
      <xdr:row>27</xdr:row>
      <xdr:rowOff>111628</xdr:rowOff>
    </xdr:to>
    <xdr:pic>
      <xdr:nvPicPr>
        <xdr:cNvPr id="3" name="Imag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593851" y="3009900"/>
          <a:ext cx="7600950" cy="2416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447305</xdr:colOff>
      <xdr:row>29</xdr:row>
      <xdr:rowOff>152250</xdr:rowOff>
    </xdr:from>
    <xdr:to>
      <xdr:col>8</xdr:col>
      <xdr:colOff>238125</xdr:colOff>
      <xdr:row>29</xdr:row>
      <xdr:rowOff>157024</xdr:rowOff>
    </xdr:to>
    <xdr:cxnSp macro="">
      <xdr:nvCxnSpPr>
        <xdr:cNvPr id="9" name="Connecteur droit avec flèche 8">
          <a:extLst>
            <a:ext uri="{FF2B5EF4-FFF2-40B4-BE49-F238E27FC236}">
              <a16:creationId xmlns:a16="http://schemas.microsoft.com/office/drawing/2014/main" id="{00000000-0008-0000-1700-000009000000}"/>
            </a:ext>
          </a:extLst>
        </xdr:cNvPr>
        <xdr:cNvCxnSpPr/>
      </xdr:nvCxnSpPr>
      <xdr:spPr bwMode="auto">
        <a:xfrm flipV="1">
          <a:off x="3800105" y="5952975"/>
          <a:ext cx="3143620" cy="4774"/>
        </a:xfrm>
        <a:prstGeom prst="straightConnector1">
          <a:avLst/>
        </a:prstGeom>
        <a:solidFill>
          <a:srgbClr val="FFFFFF"/>
        </a:solidFill>
        <a:ln w="38100" cap="flat" cmpd="sng" algn="ctr">
          <a:solidFill>
            <a:srgbClr val="000000"/>
          </a:solidFill>
          <a:prstDash val="solid"/>
          <a:round/>
          <a:headEnd type="triangle"/>
          <a:tailEnd type="triangle"/>
        </a:ln>
        <a:effectLst/>
      </xdr:spPr>
    </xdr:cxnSp>
    <xdr:clientData/>
  </xdr:twoCellAnchor>
  <xdr:twoCellAnchor editAs="oneCell">
    <xdr:from>
      <xdr:col>3</xdr:col>
      <xdr:colOff>23814</xdr:colOff>
      <xdr:row>3</xdr:row>
      <xdr:rowOff>195258</xdr:rowOff>
    </xdr:from>
    <xdr:to>
      <xdr:col>10</xdr:col>
      <xdr:colOff>423864</xdr:colOff>
      <xdr:row>14</xdr:row>
      <xdr:rowOff>188590</xdr:rowOff>
    </xdr:to>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2538414" y="785808"/>
          <a:ext cx="6267450" cy="2141220"/>
        </a:xfrm>
        <a:prstGeom prst="rect">
          <a:avLst/>
        </a:prstGeom>
      </xdr:spPr>
    </xdr:pic>
    <xdr:clientData/>
  </xdr:twoCellAnchor>
  <xdr:twoCellAnchor editAs="oneCell">
    <xdr:from>
      <xdr:col>0</xdr:col>
      <xdr:colOff>828675</xdr:colOff>
      <xdr:row>19</xdr:row>
      <xdr:rowOff>142875</xdr:rowOff>
    </xdr:from>
    <xdr:to>
      <xdr:col>4</xdr:col>
      <xdr:colOff>437780</xdr:colOff>
      <xdr:row>30</xdr:row>
      <xdr:rowOff>161648</xdr:rowOff>
    </xdr:to>
    <xdr:pic>
      <xdr:nvPicPr>
        <xdr:cNvPr id="6" name="Imag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828675" y="3943350"/>
          <a:ext cx="2961905" cy="2219048"/>
        </a:xfrm>
        <a:prstGeom prst="rect">
          <a:avLst/>
        </a:prstGeom>
      </xdr:spPr>
    </xdr:pic>
    <xdr:clientData/>
  </xdr:twoCellAnchor>
  <xdr:twoCellAnchor editAs="oneCell">
    <xdr:from>
      <xdr:col>8</xdr:col>
      <xdr:colOff>228600</xdr:colOff>
      <xdr:row>19</xdr:row>
      <xdr:rowOff>47625</xdr:rowOff>
    </xdr:from>
    <xdr:to>
      <xdr:col>11</xdr:col>
      <xdr:colOff>590190</xdr:colOff>
      <xdr:row>31</xdr:row>
      <xdr:rowOff>47325</xdr:rowOff>
    </xdr:to>
    <xdr:pic>
      <xdr:nvPicPr>
        <xdr:cNvPr id="7" name="Imag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stretch>
          <a:fillRect/>
        </a:stretch>
      </xdr:blipFill>
      <xdr:spPr>
        <a:xfrm>
          <a:off x="6934200" y="3848100"/>
          <a:ext cx="2876190" cy="24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789384</xdr:colOff>
      <xdr:row>10</xdr:row>
      <xdr:rowOff>47626</xdr:rowOff>
    </xdr:from>
    <xdr:to>
      <xdr:col>11</xdr:col>
      <xdr:colOff>31273</xdr:colOff>
      <xdr:row>15</xdr:row>
      <xdr:rowOff>133690</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628775" y="1762126"/>
          <a:ext cx="8292053" cy="1268016"/>
        </a:xfrm>
        <a:prstGeom prst="rect">
          <a:avLst/>
        </a:prstGeom>
      </xdr:spPr>
    </xdr:pic>
    <xdr:clientData/>
  </xdr:twoCellAnchor>
  <xdr:twoCellAnchor editAs="oneCell">
    <xdr:from>
      <xdr:col>1</xdr:col>
      <xdr:colOff>689372</xdr:colOff>
      <xdr:row>15</xdr:row>
      <xdr:rowOff>44053</xdr:rowOff>
    </xdr:from>
    <xdr:to>
      <xdr:col>10</xdr:col>
      <xdr:colOff>1517224</xdr:colOff>
      <xdr:row>39</xdr:row>
      <xdr:rowOff>20582</xdr:rowOff>
    </xdr:to>
    <xdr:pic>
      <xdr:nvPicPr>
        <xdr:cNvPr id="3" name="Imag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528763" y="2943226"/>
          <a:ext cx="8133240" cy="3992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184150</xdr:colOff>
          <xdr:row>1</xdr:row>
          <xdr:rowOff>12700</xdr:rowOff>
        </xdr:from>
        <xdr:to>
          <xdr:col>8</xdr:col>
          <xdr:colOff>31750</xdr:colOff>
          <xdr:row>1</xdr:row>
          <xdr:rowOff>222250</xdr:rowOff>
        </xdr:to>
        <xdr:sp macro="" textlink="">
          <xdr:nvSpPr>
            <xdr:cNvPr id="10252" name="Button 12" hidden="1">
              <a:extLst>
                <a:ext uri="{63B3BB69-23CF-44E3-9099-C40C66FF867C}">
                  <a14:compatExt spid="_x0000_s10252"/>
                </a:ext>
                <a:ext uri="{FF2B5EF4-FFF2-40B4-BE49-F238E27FC236}">
                  <a16:creationId xmlns:a16="http://schemas.microsoft.com/office/drawing/2014/main" id="{00000000-0008-0000-1B00-00000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222250</xdr:colOff>
          <xdr:row>49</xdr:row>
          <xdr:rowOff>190500</xdr:rowOff>
        </xdr:from>
        <xdr:to>
          <xdr:col>1</xdr:col>
          <xdr:colOff>1441450</xdr:colOff>
          <xdr:row>51</xdr:row>
          <xdr:rowOff>38100</xdr:rowOff>
        </xdr:to>
        <xdr:sp macro="" textlink="">
          <xdr:nvSpPr>
            <xdr:cNvPr id="10256" name="Button 16" hidden="1">
              <a:extLst>
                <a:ext uri="{63B3BB69-23CF-44E3-9099-C40C66FF867C}">
                  <a14:compatExt spid="_x0000_s10256"/>
                </a:ext>
                <a:ext uri="{FF2B5EF4-FFF2-40B4-BE49-F238E27FC236}">
                  <a16:creationId xmlns:a16="http://schemas.microsoft.com/office/drawing/2014/main" id="{00000000-0008-0000-1B00-00001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Test</a:t>
              </a:r>
            </a:p>
          </xdr:txBody>
        </xdr:sp>
        <xdr:clientData fPrintsWithSheet="0"/>
      </xdr:twoCellAnchor>
    </mc:Choice>
    <mc:Fallback/>
  </mc:AlternateContent>
  <xdr:twoCellAnchor>
    <xdr:from>
      <xdr:col>7</xdr:col>
      <xdr:colOff>635001</xdr:colOff>
      <xdr:row>9</xdr:row>
      <xdr:rowOff>186764</xdr:rowOff>
    </xdr:from>
    <xdr:to>
      <xdr:col>10</xdr:col>
      <xdr:colOff>388472</xdr:colOff>
      <xdr:row>15</xdr:row>
      <xdr:rowOff>37354</xdr:rowOff>
    </xdr:to>
    <xdr:sp macro="" textlink="">
      <xdr:nvSpPr>
        <xdr:cNvPr id="2" name="ZoneTexte 1">
          <a:extLst>
            <a:ext uri="{FF2B5EF4-FFF2-40B4-BE49-F238E27FC236}">
              <a16:creationId xmlns:a16="http://schemas.microsoft.com/office/drawing/2014/main" id="{00000000-0008-0000-1A00-000002000000}"/>
            </a:ext>
          </a:extLst>
        </xdr:cNvPr>
        <xdr:cNvSpPr txBox="1"/>
      </xdr:nvSpPr>
      <xdr:spPr>
        <a:xfrm>
          <a:off x="7933766" y="1987176"/>
          <a:ext cx="2263588" cy="1023472"/>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Si votre club ne se trouve pas dans la liste :</a:t>
          </a:r>
          <a:r>
            <a:rPr lang="fr-FR" sz="1100" baseline="0"/>
            <a:t> sélectionner le premier choix 1-Club Introuvable et remonter l'information à l'@mail </a:t>
          </a:r>
          <a:r>
            <a:rPr lang="fr-FR" sz="1100" b="0" i="0" u="sng" strike="noStrike">
              <a:solidFill>
                <a:schemeClr val="dk1"/>
              </a:solidFill>
              <a:effectLst/>
              <a:latin typeface="+mn-lt"/>
              <a:ea typeface="+mn-ea"/>
              <a:cs typeface="+mn-cs"/>
              <a:hlinkClick xmlns:r="http://schemas.openxmlformats.org/officeDocument/2006/relationships" r:id=""/>
            </a:rPr>
            <a:t>responsablejugeteamgym@ffgym.fr</a:t>
          </a:r>
          <a:r>
            <a:rPr lang="fr-FR"/>
            <a:t> </a:t>
          </a:r>
          <a:endParaRPr lang="fr-FR" sz="1100"/>
        </a:p>
      </xdr:txBody>
    </xdr:sp>
    <xdr:clientData/>
  </xdr:twoCellAnchor>
  <xdr:twoCellAnchor>
    <xdr:from>
      <xdr:col>5</xdr:col>
      <xdr:colOff>67237</xdr:colOff>
      <xdr:row>12</xdr:row>
      <xdr:rowOff>121024</xdr:rowOff>
    </xdr:from>
    <xdr:to>
      <xdr:col>7</xdr:col>
      <xdr:colOff>635001</xdr:colOff>
      <xdr:row>13</xdr:row>
      <xdr:rowOff>20170</xdr:rowOff>
    </xdr:to>
    <xdr:cxnSp macro="">
      <xdr:nvCxnSpPr>
        <xdr:cNvPr id="4" name="Connecteur droit avec flèche 3">
          <a:extLst>
            <a:ext uri="{FF2B5EF4-FFF2-40B4-BE49-F238E27FC236}">
              <a16:creationId xmlns:a16="http://schemas.microsoft.com/office/drawing/2014/main" id="{00000000-0008-0000-1A00-000004000000}"/>
            </a:ext>
          </a:extLst>
        </xdr:cNvPr>
        <xdr:cNvCxnSpPr/>
      </xdr:nvCxnSpPr>
      <xdr:spPr bwMode="auto">
        <a:xfrm flipH="1">
          <a:off x="6163237" y="2534024"/>
          <a:ext cx="1755214" cy="95996"/>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xdr:from>
          <xdr:col>5</xdr:col>
          <xdr:colOff>203200</xdr:colOff>
          <xdr:row>5</xdr:row>
          <xdr:rowOff>0</xdr:rowOff>
        </xdr:from>
        <xdr:to>
          <xdr:col>8</xdr:col>
          <xdr:colOff>374650</xdr:colOff>
          <xdr:row>7</xdr:row>
          <xdr:rowOff>88900</xdr:rowOff>
        </xdr:to>
        <xdr:sp macro="" textlink="">
          <xdr:nvSpPr>
            <xdr:cNvPr id="10264" name="Button 24" hidden="1">
              <a:extLst>
                <a:ext uri="{63B3BB69-23CF-44E3-9099-C40C66FF867C}">
                  <a14:compatExt spid="_x0000_s10264"/>
                </a:ext>
                <a:ext uri="{FF2B5EF4-FFF2-40B4-BE49-F238E27FC236}">
                  <a16:creationId xmlns:a16="http://schemas.microsoft.com/office/drawing/2014/main" id="{00000000-0008-0000-1B00-000018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Extract PDF</a:t>
              </a:r>
            </a:p>
          </xdr:txBody>
        </xdr:sp>
        <xdr:clientData fPrintsWithSheet="0"/>
      </xdr:twoCellAnchor>
    </mc:Choice>
    <mc:Fallback/>
  </mc:AlternateContent>
  <xdr:twoCellAnchor>
    <xdr:from>
      <xdr:col>8</xdr:col>
      <xdr:colOff>774142</xdr:colOff>
      <xdr:row>2</xdr:row>
      <xdr:rowOff>59951</xdr:rowOff>
    </xdr:from>
    <xdr:to>
      <xdr:col>11</xdr:col>
      <xdr:colOff>381001</xdr:colOff>
      <xdr:row>7</xdr:row>
      <xdr:rowOff>38100</xdr:rowOff>
    </xdr:to>
    <xdr:sp macro="" textlink="">
      <xdr:nvSpPr>
        <xdr:cNvPr id="3" name="ZoneTexte 2">
          <a:extLst>
            <a:ext uri="{FF2B5EF4-FFF2-40B4-BE49-F238E27FC236}">
              <a16:creationId xmlns:a16="http://schemas.microsoft.com/office/drawing/2014/main" id="{00000000-0008-0000-1A00-000003000000}"/>
            </a:ext>
          </a:extLst>
        </xdr:cNvPr>
        <xdr:cNvSpPr txBox="1"/>
      </xdr:nvSpPr>
      <xdr:spPr>
        <a:xfrm>
          <a:off x="8908492" y="498101"/>
          <a:ext cx="2121459" cy="978274"/>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Utilisez ce bouton pour générer</a:t>
          </a:r>
          <a:r>
            <a:rPr lang="fr-FR" sz="1100" baseline="0"/>
            <a:t> trois fichiers pdf. Un par agrès. </a:t>
          </a:r>
        </a:p>
        <a:p>
          <a:r>
            <a:rPr lang="fr-FR" sz="1100" baseline="0"/>
            <a:t>Les fichiers sont enregistrés au même endroit que le fichier excel.</a:t>
          </a:r>
          <a:endParaRPr lang="fr-FR" sz="1100"/>
        </a:p>
      </xdr:txBody>
    </xdr:sp>
    <xdr:clientData/>
  </xdr:twoCellAnchor>
  <xdr:twoCellAnchor>
    <xdr:from>
      <xdr:col>8</xdr:col>
      <xdr:colOff>95250</xdr:colOff>
      <xdr:row>3</xdr:row>
      <xdr:rowOff>177800</xdr:rowOff>
    </xdr:from>
    <xdr:to>
      <xdr:col>8</xdr:col>
      <xdr:colOff>787400</xdr:colOff>
      <xdr:row>5</xdr:row>
      <xdr:rowOff>66675</xdr:rowOff>
    </xdr:to>
    <xdr:cxnSp macro="">
      <xdr:nvCxnSpPr>
        <xdr:cNvPr id="5" name="Connecteur droit avec flèche 4">
          <a:extLst>
            <a:ext uri="{FF2B5EF4-FFF2-40B4-BE49-F238E27FC236}">
              <a16:creationId xmlns:a16="http://schemas.microsoft.com/office/drawing/2014/main" id="{00000000-0008-0000-1A00-000005000000}"/>
            </a:ext>
          </a:extLst>
        </xdr:cNvPr>
        <xdr:cNvCxnSpPr/>
      </xdr:nvCxnSpPr>
      <xdr:spPr bwMode="auto">
        <a:xfrm flipH="1">
          <a:off x="8229600" y="815975"/>
          <a:ext cx="692150" cy="288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0</xdr:col>
      <xdr:colOff>0</xdr:colOff>
      <xdr:row>1</xdr:row>
      <xdr:rowOff>44450</xdr:rowOff>
    </xdr:from>
    <xdr:to>
      <xdr:col>0</xdr:col>
      <xdr:colOff>1228725</xdr:colOff>
      <xdr:row>4</xdr:row>
      <xdr:rowOff>86006</xdr:rowOff>
    </xdr:to>
    <xdr:pic>
      <xdr:nvPicPr>
        <xdr:cNvPr id="7" name="Image 6">
          <a:extLst>
            <a:ext uri="{FF2B5EF4-FFF2-40B4-BE49-F238E27FC236}">
              <a16:creationId xmlns:a16="http://schemas.microsoft.com/office/drawing/2014/main" id="{4D4C77D6-7CE8-1A2A-4394-2F59877B9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0350"/>
          <a:ext cx="1231900" cy="654331"/>
        </a:xfrm>
        <a:prstGeom prst="rect">
          <a:avLst/>
        </a:prstGeom>
      </xdr:spPr>
    </xdr:pic>
    <xdr:clientData/>
  </xdr:twoCellAnchor>
  <xdr:twoCellAnchor editAs="oneCell">
    <xdr:from>
      <xdr:col>1</xdr:col>
      <xdr:colOff>619125</xdr:colOff>
      <xdr:row>21</xdr:row>
      <xdr:rowOff>38100</xdr:rowOff>
    </xdr:from>
    <xdr:to>
      <xdr:col>1</xdr:col>
      <xdr:colOff>1177954</xdr:colOff>
      <xdr:row>24</xdr:row>
      <xdr:rowOff>34956</xdr:rowOff>
    </xdr:to>
    <xdr:pic>
      <xdr:nvPicPr>
        <xdr:cNvPr id="6" name="Image 5">
          <a:extLst>
            <a:ext uri="{FF2B5EF4-FFF2-40B4-BE49-F238E27FC236}">
              <a16:creationId xmlns:a16="http://schemas.microsoft.com/office/drawing/2014/main" id="{BF86BAC6-8B9D-B6B6-066B-12F15A2938CB}"/>
            </a:ext>
          </a:extLst>
        </xdr:cNvPr>
        <xdr:cNvPicPr>
          <a:picLocks noChangeAspect="1"/>
        </xdr:cNvPicPr>
      </xdr:nvPicPr>
      <xdr:blipFill>
        <a:blip xmlns:r="http://schemas.openxmlformats.org/officeDocument/2006/relationships" r:embed="rId2"/>
        <a:stretch>
          <a:fillRect/>
        </a:stretch>
      </xdr:blipFill>
      <xdr:spPr>
        <a:xfrm>
          <a:off x="2495550" y="4276725"/>
          <a:ext cx="558829" cy="5969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16</xdr:col>
      <xdr:colOff>812657</xdr:colOff>
      <xdr:row>3</xdr:row>
      <xdr:rowOff>77840</xdr:rowOff>
    </xdr:from>
    <xdr:ext cx="415636" cy="277091"/>
    <xdr:sp macro="" textlink="">
      <xdr:nvSpPr>
        <xdr:cNvPr id="3" name="Text Box 15">
          <a:extLst>
            <a:ext uri="{FF2B5EF4-FFF2-40B4-BE49-F238E27FC236}">
              <a16:creationId xmlns:a16="http://schemas.microsoft.com/office/drawing/2014/main" id="{00000000-0008-0000-1B00-000003000000}"/>
            </a:ext>
          </a:extLst>
        </xdr:cNvPr>
        <xdr:cNvSpPr txBox="1">
          <a:spLocks noChangeArrowheads="1"/>
        </xdr:cNvSpPr>
      </xdr:nvSpPr>
      <xdr:spPr bwMode="auto">
        <a:xfrm>
          <a:off x="16909907" y="1043947"/>
          <a:ext cx="415636" cy="27709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VA</a:t>
          </a:r>
        </a:p>
      </xdr:txBody>
    </xdr:sp>
    <xdr:clientData/>
  </xdr:oneCellAnchor>
  <xdr:oneCellAnchor>
    <xdr:from>
      <xdr:col>17</xdr:col>
      <xdr:colOff>6627</xdr:colOff>
      <xdr:row>3</xdr:row>
      <xdr:rowOff>1353678</xdr:rowOff>
    </xdr:from>
    <xdr:ext cx="364462" cy="286636"/>
    <xdr:sp macro="" textlink="">
      <xdr:nvSpPr>
        <xdr:cNvPr id="4" name="Text Box 15">
          <a:extLst>
            <a:ext uri="{FF2B5EF4-FFF2-40B4-BE49-F238E27FC236}">
              <a16:creationId xmlns:a16="http://schemas.microsoft.com/office/drawing/2014/main" id="{00000000-0008-0000-1B00-000004000000}"/>
            </a:ext>
          </a:extLst>
        </xdr:cNvPr>
        <xdr:cNvSpPr txBox="1">
          <a:spLocks noChangeArrowheads="1"/>
        </xdr:cNvSpPr>
      </xdr:nvSpPr>
      <xdr:spPr bwMode="auto">
        <a:xfrm>
          <a:off x="16947520" y="2319785"/>
          <a:ext cx="364462" cy="286636"/>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16</xdr:col>
      <xdr:colOff>835304</xdr:colOff>
      <xdr:row>3</xdr:row>
      <xdr:rowOff>518851</xdr:rowOff>
    </xdr:from>
    <xdr:to>
      <xdr:col>16</xdr:col>
      <xdr:colOff>835304</xdr:colOff>
      <xdr:row>3</xdr:row>
      <xdr:rowOff>820476</xdr:rowOff>
    </xdr:to>
    <xdr:cxnSp macro="">
      <xdr:nvCxnSpPr>
        <xdr:cNvPr id="8" name="Connecteur droit avec flèche 53">
          <a:extLst>
            <a:ext uri="{FF2B5EF4-FFF2-40B4-BE49-F238E27FC236}">
              <a16:creationId xmlns:a16="http://schemas.microsoft.com/office/drawing/2014/main" id="{00000000-0008-0000-1B00-000008000000}"/>
            </a:ext>
          </a:extLst>
        </xdr:cNvPr>
        <xdr:cNvCxnSpPr>
          <a:cxnSpLocks noChangeShapeType="1"/>
        </xdr:cNvCxnSpPr>
      </xdr:nvCxnSpPr>
      <xdr:spPr bwMode="auto">
        <a:xfrm flipV="1">
          <a:off x="16932554" y="1484958"/>
          <a:ext cx="0" cy="301625"/>
        </a:xfrm>
        <a:prstGeom prst="straightConnector1">
          <a:avLst/>
        </a:prstGeom>
        <a:noFill/>
        <a:ln w="28575" algn="ctr">
          <a:solidFill>
            <a:srgbClr val="000000"/>
          </a:solidFill>
          <a:round/>
          <a:headEnd/>
          <a:tailEnd type="triangle" w="med" len="med"/>
        </a:ln>
      </xdr:spPr>
    </xdr:cxnSp>
    <xdr:clientData/>
  </xdr:twoCellAnchor>
  <xdr:oneCellAnchor>
    <xdr:from>
      <xdr:col>17</xdr:col>
      <xdr:colOff>9449</xdr:colOff>
      <xdr:row>3</xdr:row>
      <xdr:rowOff>971335</xdr:rowOff>
    </xdr:from>
    <xdr:ext cx="365239" cy="290481"/>
    <xdr:sp macro="" textlink="">
      <xdr:nvSpPr>
        <xdr:cNvPr id="9" name="Text Box 15">
          <a:extLst>
            <a:ext uri="{FF2B5EF4-FFF2-40B4-BE49-F238E27FC236}">
              <a16:creationId xmlns:a16="http://schemas.microsoft.com/office/drawing/2014/main" id="{00000000-0008-0000-1B00-000009000000}"/>
            </a:ext>
          </a:extLst>
        </xdr:cNvPr>
        <xdr:cNvSpPr txBox="1">
          <a:spLocks noChangeArrowheads="1"/>
        </xdr:cNvSpPr>
      </xdr:nvSpPr>
      <xdr:spPr bwMode="auto">
        <a:xfrm>
          <a:off x="16950342" y="1937442"/>
          <a:ext cx="365239" cy="29048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xdr:twoCellAnchor>
    <xdr:from>
      <xdr:col>17</xdr:col>
      <xdr:colOff>95250</xdr:colOff>
      <xdr:row>6</xdr:row>
      <xdr:rowOff>76200</xdr:rowOff>
    </xdr:from>
    <xdr:to>
      <xdr:col>17</xdr:col>
      <xdr:colOff>238125</xdr:colOff>
      <xdr:row>7</xdr:row>
      <xdr:rowOff>0</xdr:rowOff>
    </xdr:to>
    <xdr:sp macro="" textlink="">
      <xdr:nvSpPr>
        <xdr:cNvPr id="64" name="Organigramme : Jonction de sommaire 63">
          <a:extLst>
            <a:ext uri="{FF2B5EF4-FFF2-40B4-BE49-F238E27FC236}">
              <a16:creationId xmlns:a16="http://schemas.microsoft.com/office/drawing/2014/main" id="{00000000-0008-0000-1B00-000040000000}"/>
            </a:ext>
          </a:extLst>
        </xdr:cNvPr>
        <xdr:cNvSpPr/>
      </xdr:nvSpPr>
      <xdr:spPr bwMode="auto">
        <a:xfrm>
          <a:off x="13106400" y="2809875"/>
          <a:ext cx="142875" cy="123825"/>
        </a:xfrm>
        <a:prstGeom prst="flowChartSummingJunction">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19</xdr:col>
      <xdr:colOff>660180</xdr:colOff>
      <xdr:row>3</xdr:row>
      <xdr:rowOff>321576</xdr:rowOff>
    </xdr:from>
    <xdr:ext cx="447676" cy="247648"/>
    <xdr:sp macro="" textlink="">
      <xdr:nvSpPr>
        <xdr:cNvPr id="126" name="Text Box 15">
          <a:extLst>
            <a:ext uri="{FF2B5EF4-FFF2-40B4-BE49-F238E27FC236}">
              <a16:creationId xmlns:a16="http://schemas.microsoft.com/office/drawing/2014/main" id="{00000000-0008-0000-1B00-00007E000000}"/>
            </a:ext>
          </a:extLst>
        </xdr:cNvPr>
        <xdr:cNvSpPr txBox="1">
          <a:spLocks noChangeArrowheads="1"/>
        </xdr:cNvSpPr>
      </xdr:nvSpPr>
      <xdr:spPr bwMode="auto">
        <a:xfrm>
          <a:off x="19274751" y="1287683"/>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19</xdr:col>
      <xdr:colOff>84749</xdr:colOff>
      <xdr:row>3</xdr:row>
      <xdr:rowOff>323435</xdr:rowOff>
    </xdr:from>
    <xdr:ext cx="447676" cy="247648"/>
    <xdr:sp macro="" textlink="">
      <xdr:nvSpPr>
        <xdr:cNvPr id="127" name="Text Box 15">
          <a:extLst>
            <a:ext uri="{FF2B5EF4-FFF2-40B4-BE49-F238E27FC236}">
              <a16:creationId xmlns:a16="http://schemas.microsoft.com/office/drawing/2014/main" id="{00000000-0008-0000-1B00-00007F000000}"/>
            </a:ext>
          </a:extLst>
        </xdr:cNvPr>
        <xdr:cNvSpPr txBox="1">
          <a:spLocks noChangeArrowheads="1"/>
        </xdr:cNvSpPr>
      </xdr:nvSpPr>
      <xdr:spPr bwMode="auto">
        <a:xfrm>
          <a:off x="18756451" y="1282690"/>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twoCellAnchor editAs="oneCell">
    <xdr:from>
      <xdr:col>17</xdr:col>
      <xdr:colOff>210685</xdr:colOff>
      <xdr:row>13</xdr:row>
      <xdr:rowOff>132674</xdr:rowOff>
    </xdr:from>
    <xdr:to>
      <xdr:col>17</xdr:col>
      <xdr:colOff>505870</xdr:colOff>
      <xdr:row>13</xdr:row>
      <xdr:rowOff>439679</xdr:rowOff>
    </xdr:to>
    <xdr:pic>
      <xdr:nvPicPr>
        <xdr:cNvPr id="6" name="Graphique 158" descr="Badge croix contour">
          <a:extLst>
            <a:ext uri="{FF2B5EF4-FFF2-40B4-BE49-F238E27FC236}">
              <a16:creationId xmlns:a16="http://schemas.microsoft.com/office/drawing/2014/main" id="{00000000-0008-0000-1B00-000006000000}"/>
            </a:ext>
            <a:ext uri="{147F2762-F138-4A5C-976F-8EAC2B608ADB}">
              <a16:predDERef xmlns:a16="http://schemas.microsoft.com/office/drawing/2014/main" pred="{00000000-0008-0000-1B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041360" y="6304874"/>
          <a:ext cx="295185" cy="307005"/>
        </a:xfrm>
        <a:prstGeom prst="rect">
          <a:avLst/>
        </a:prstGeom>
      </xdr:spPr>
    </xdr:pic>
    <xdr:clientData/>
  </xdr:twoCellAnchor>
  <xdr:twoCellAnchor editAs="oneCell">
    <xdr:from>
      <xdr:col>17</xdr:col>
      <xdr:colOff>631506</xdr:colOff>
      <xdr:row>13</xdr:row>
      <xdr:rowOff>127190</xdr:rowOff>
    </xdr:from>
    <xdr:to>
      <xdr:col>18</xdr:col>
      <xdr:colOff>102961</xdr:colOff>
      <xdr:row>13</xdr:row>
      <xdr:rowOff>427845</xdr:rowOff>
    </xdr:to>
    <xdr:pic>
      <xdr:nvPicPr>
        <xdr:cNvPr id="161" name="Graphique 160" descr="Badge croix contour">
          <a:extLst>
            <a:ext uri="{FF2B5EF4-FFF2-40B4-BE49-F238E27FC236}">
              <a16:creationId xmlns:a16="http://schemas.microsoft.com/office/drawing/2014/main" id="{00000000-0008-0000-1B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9703" y="6300223"/>
          <a:ext cx="300182" cy="307005"/>
        </a:xfrm>
        <a:prstGeom prst="rect">
          <a:avLst/>
        </a:prstGeom>
      </xdr:spPr>
    </xdr:pic>
    <xdr:clientData/>
  </xdr:twoCellAnchor>
  <xdr:twoCellAnchor editAs="oneCell">
    <xdr:from>
      <xdr:col>18</xdr:col>
      <xdr:colOff>170397</xdr:colOff>
      <xdr:row>13</xdr:row>
      <xdr:rowOff>127190</xdr:rowOff>
    </xdr:from>
    <xdr:to>
      <xdr:col>18</xdr:col>
      <xdr:colOff>464229</xdr:colOff>
      <xdr:row>13</xdr:row>
      <xdr:rowOff>427845</xdr:rowOff>
    </xdr:to>
    <xdr:pic>
      <xdr:nvPicPr>
        <xdr:cNvPr id="162" name="Graphique 161" descr="Badge croix contour">
          <a:extLst>
            <a:ext uri="{FF2B5EF4-FFF2-40B4-BE49-F238E27FC236}">
              <a16:creationId xmlns:a16="http://schemas.microsoft.com/office/drawing/2014/main" id="{00000000-0008-0000-1B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10971" y="6300223"/>
          <a:ext cx="300182" cy="307005"/>
        </a:xfrm>
        <a:prstGeom prst="rect">
          <a:avLst/>
        </a:prstGeom>
      </xdr:spPr>
    </xdr:pic>
    <xdr:clientData/>
  </xdr:twoCellAnchor>
  <xdr:twoCellAnchor editAs="oneCell">
    <xdr:from>
      <xdr:col>18</xdr:col>
      <xdr:colOff>531665</xdr:colOff>
      <xdr:row>13</xdr:row>
      <xdr:rowOff>127190</xdr:rowOff>
    </xdr:from>
    <xdr:to>
      <xdr:col>18</xdr:col>
      <xdr:colOff>831847</xdr:colOff>
      <xdr:row>13</xdr:row>
      <xdr:rowOff>427845</xdr:rowOff>
    </xdr:to>
    <xdr:pic>
      <xdr:nvPicPr>
        <xdr:cNvPr id="163" name="Graphique 162" descr="Badge croix contour">
          <a:extLst>
            <a:ext uri="{FF2B5EF4-FFF2-40B4-BE49-F238E27FC236}">
              <a16:creationId xmlns:a16="http://schemas.microsoft.com/office/drawing/2014/main" id="{00000000-0008-0000-1B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72239" y="6300223"/>
          <a:ext cx="300182" cy="307005"/>
        </a:xfrm>
        <a:prstGeom prst="rect">
          <a:avLst/>
        </a:prstGeom>
      </xdr:spPr>
    </xdr:pic>
    <xdr:clientData/>
  </xdr:twoCellAnchor>
  <xdr:twoCellAnchor editAs="oneCell">
    <xdr:from>
      <xdr:col>19</xdr:col>
      <xdr:colOff>49737</xdr:colOff>
      <xdr:row>13</xdr:row>
      <xdr:rowOff>127190</xdr:rowOff>
    </xdr:from>
    <xdr:to>
      <xdr:col>19</xdr:col>
      <xdr:colOff>349919</xdr:colOff>
      <xdr:row>13</xdr:row>
      <xdr:rowOff>427845</xdr:rowOff>
    </xdr:to>
    <xdr:pic>
      <xdr:nvPicPr>
        <xdr:cNvPr id="164" name="Graphique 163" descr="Badge croix contour">
          <a:extLst>
            <a:ext uri="{FF2B5EF4-FFF2-40B4-BE49-F238E27FC236}">
              <a16:creationId xmlns:a16="http://schemas.microsoft.com/office/drawing/2014/main" id="{00000000-0008-0000-1B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33507" y="6300223"/>
          <a:ext cx="300182" cy="307005"/>
        </a:xfrm>
        <a:prstGeom prst="rect">
          <a:avLst/>
        </a:prstGeom>
      </xdr:spPr>
    </xdr:pic>
    <xdr:clientData/>
  </xdr:twoCellAnchor>
  <xdr:twoCellAnchor editAs="oneCell">
    <xdr:from>
      <xdr:col>19</xdr:col>
      <xdr:colOff>411005</xdr:colOff>
      <xdr:row>13</xdr:row>
      <xdr:rowOff>127190</xdr:rowOff>
    </xdr:from>
    <xdr:to>
      <xdr:col>19</xdr:col>
      <xdr:colOff>717537</xdr:colOff>
      <xdr:row>13</xdr:row>
      <xdr:rowOff>427845</xdr:rowOff>
    </xdr:to>
    <xdr:pic>
      <xdr:nvPicPr>
        <xdr:cNvPr id="165" name="Graphique 164" descr="Badge croix contour">
          <a:extLst>
            <a:ext uri="{FF2B5EF4-FFF2-40B4-BE49-F238E27FC236}">
              <a16:creationId xmlns:a16="http://schemas.microsoft.com/office/drawing/2014/main" id="{00000000-0008-0000-1B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94775" y="6300223"/>
          <a:ext cx="300182" cy="307005"/>
        </a:xfrm>
        <a:prstGeom prst="rect">
          <a:avLst/>
        </a:prstGeom>
      </xdr:spPr>
    </xdr:pic>
    <xdr:clientData/>
  </xdr:twoCellAnchor>
  <xdr:twoCellAnchor editAs="oneCell">
    <xdr:from>
      <xdr:col>19</xdr:col>
      <xdr:colOff>772273</xdr:colOff>
      <xdr:row>13</xdr:row>
      <xdr:rowOff>127190</xdr:rowOff>
    </xdr:from>
    <xdr:to>
      <xdr:col>20</xdr:col>
      <xdr:colOff>229258</xdr:colOff>
      <xdr:row>13</xdr:row>
      <xdr:rowOff>427845</xdr:rowOff>
    </xdr:to>
    <xdr:pic>
      <xdr:nvPicPr>
        <xdr:cNvPr id="166" name="Graphique 165" descr="Badge croix contour">
          <a:extLst>
            <a:ext uri="{FF2B5EF4-FFF2-40B4-BE49-F238E27FC236}">
              <a16:creationId xmlns:a16="http://schemas.microsoft.com/office/drawing/2014/main" id="{00000000-0008-0000-1B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56043" y="6300223"/>
          <a:ext cx="300182" cy="307005"/>
        </a:xfrm>
        <a:prstGeom prst="rect">
          <a:avLst/>
        </a:prstGeom>
      </xdr:spPr>
    </xdr:pic>
    <xdr:clientData/>
  </xdr:twoCellAnchor>
  <xdr:twoCellAnchor editAs="oneCell">
    <xdr:from>
      <xdr:col>20</xdr:col>
      <xdr:colOff>290344</xdr:colOff>
      <xdr:row>13</xdr:row>
      <xdr:rowOff>127190</xdr:rowOff>
    </xdr:from>
    <xdr:to>
      <xdr:col>20</xdr:col>
      <xdr:colOff>590526</xdr:colOff>
      <xdr:row>13</xdr:row>
      <xdr:rowOff>427845</xdr:rowOff>
    </xdr:to>
    <xdr:pic>
      <xdr:nvPicPr>
        <xdr:cNvPr id="167" name="Graphique 166" descr="Badge croix contour">
          <a:extLst>
            <a:ext uri="{FF2B5EF4-FFF2-40B4-BE49-F238E27FC236}">
              <a16:creationId xmlns:a16="http://schemas.microsoft.com/office/drawing/2014/main" id="{00000000-0008-0000-1B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17311" y="6300223"/>
          <a:ext cx="300182" cy="307005"/>
        </a:xfrm>
        <a:prstGeom prst="rect">
          <a:avLst/>
        </a:prstGeom>
      </xdr:spPr>
    </xdr:pic>
    <xdr:clientData/>
  </xdr:twoCellAnchor>
  <xdr:twoCellAnchor editAs="oneCell">
    <xdr:from>
      <xdr:col>20</xdr:col>
      <xdr:colOff>651612</xdr:colOff>
      <xdr:row>13</xdr:row>
      <xdr:rowOff>127190</xdr:rowOff>
    </xdr:from>
    <xdr:to>
      <xdr:col>21</xdr:col>
      <xdr:colOff>102246</xdr:colOff>
      <xdr:row>13</xdr:row>
      <xdr:rowOff>427845</xdr:rowOff>
    </xdr:to>
    <xdr:pic>
      <xdr:nvPicPr>
        <xdr:cNvPr id="168" name="Graphique 167" descr="Badge croix contour">
          <a:extLst>
            <a:ext uri="{FF2B5EF4-FFF2-40B4-BE49-F238E27FC236}">
              <a16:creationId xmlns:a16="http://schemas.microsoft.com/office/drawing/2014/main" id="{00000000-0008-0000-1B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78579" y="6300223"/>
          <a:ext cx="300182" cy="307005"/>
        </a:xfrm>
        <a:prstGeom prst="rect">
          <a:avLst/>
        </a:prstGeom>
      </xdr:spPr>
    </xdr:pic>
    <xdr:clientData/>
  </xdr:twoCellAnchor>
  <xdr:twoCellAnchor editAs="oneCell">
    <xdr:from>
      <xdr:col>21</xdr:col>
      <xdr:colOff>169682</xdr:colOff>
      <xdr:row>13</xdr:row>
      <xdr:rowOff>127190</xdr:rowOff>
    </xdr:from>
    <xdr:to>
      <xdr:col>21</xdr:col>
      <xdr:colOff>469864</xdr:colOff>
      <xdr:row>13</xdr:row>
      <xdr:rowOff>427845</xdr:rowOff>
    </xdr:to>
    <xdr:pic>
      <xdr:nvPicPr>
        <xdr:cNvPr id="169" name="Graphique 168" descr="Badge croix contour">
          <a:extLst>
            <a:ext uri="{FF2B5EF4-FFF2-40B4-BE49-F238E27FC236}">
              <a16:creationId xmlns:a16="http://schemas.microsoft.com/office/drawing/2014/main" id="{00000000-0008-0000-1B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9846" y="6300223"/>
          <a:ext cx="300182" cy="307005"/>
        </a:xfrm>
        <a:prstGeom prst="rect">
          <a:avLst/>
        </a:prstGeom>
      </xdr:spPr>
    </xdr:pic>
    <xdr:clientData/>
  </xdr:twoCellAnchor>
  <xdr:twoCellAnchor editAs="oneCell">
    <xdr:from>
      <xdr:col>16</xdr:col>
      <xdr:colOff>364344</xdr:colOff>
      <xdr:row>13</xdr:row>
      <xdr:rowOff>501006</xdr:rowOff>
    </xdr:from>
    <xdr:to>
      <xdr:col>16</xdr:col>
      <xdr:colOff>664526</xdr:colOff>
      <xdr:row>13</xdr:row>
      <xdr:rowOff>808011</xdr:rowOff>
    </xdr:to>
    <xdr:pic>
      <xdr:nvPicPr>
        <xdr:cNvPr id="170" name="Graphique 169" descr="Badge croix contour">
          <a:extLst>
            <a:ext uri="{FF2B5EF4-FFF2-40B4-BE49-F238E27FC236}">
              <a16:creationId xmlns:a16="http://schemas.microsoft.com/office/drawing/2014/main" id="{00000000-0008-0000-1B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6674039"/>
          <a:ext cx="300182" cy="307005"/>
        </a:xfrm>
        <a:prstGeom prst="rect">
          <a:avLst/>
        </a:prstGeom>
      </xdr:spPr>
    </xdr:pic>
    <xdr:clientData/>
  </xdr:twoCellAnchor>
  <xdr:twoCellAnchor editAs="oneCell">
    <xdr:from>
      <xdr:col>16</xdr:col>
      <xdr:colOff>717531</xdr:colOff>
      <xdr:row>13</xdr:row>
      <xdr:rowOff>439430</xdr:rowOff>
    </xdr:from>
    <xdr:to>
      <xdr:col>17</xdr:col>
      <xdr:colOff>174516</xdr:colOff>
      <xdr:row>13</xdr:row>
      <xdr:rowOff>752785</xdr:rowOff>
    </xdr:to>
    <xdr:pic>
      <xdr:nvPicPr>
        <xdr:cNvPr id="171" name="Graphique 170" descr="Badge croix contour">
          <a:extLst>
            <a:ext uri="{FF2B5EF4-FFF2-40B4-BE49-F238E27FC236}">
              <a16:creationId xmlns:a16="http://schemas.microsoft.com/office/drawing/2014/main" id="{00000000-0008-0000-1B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1" y="6612463"/>
          <a:ext cx="300182" cy="307005"/>
        </a:xfrm>
        <a:prstGeom prst="rect">
          <a:avLst/>
        </a:prstGeom>
      </xdr:spPr>
    </xdr:pic>
    <xdr:clientData/>
  </xdr:twoCellAnchor>
  <xdr:twoCellAnchor editAs="oneCell">
    <xdr:from>
      <xdr:col>17</xdr:col>
      <xdr:colOff>235602</xdr:colOff>
      <xdr:row>13</xdr:row>
      <xdr:rowOff>519736</xdr:rowOff>
    </xdr:from>
    <xdr:to>
      <xdr:col>17</xdr:col>
      <xdr:colOff>535784</xdr:colOff>
      <xdr:row>13</xdr:row>
      <xdr:rowOff>826741</xdr:rowOff>
    </xdr:to>
    <xdr:pic>
      <xdr:nvPicPr>
        <xdr:cNvPr id="172" name="Graphique 171" descr="Badge croix contour">
          <a:extLst>
            <a:ext uri="{FF2B5EF4-FFF2-40B4-BE49-F238E27FC236}">
              <a16:creationId xmlns:a16="http://schemas.microsoft.com/office/drawing/2014/main" id="{00000000-0008-0000-1B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9" y="6692769"/>
          <a:ext cx="300182" cy="307005"/>
        </a:xfrm>
        <a:prstGeom prst="rect">
          <a:avLst/>
        </a:prstGeom>
      </xdr:spPr>
    </xdr:pic>
    <xdr:clientData/>
  </xdr:twoCellAnchor>
  <xdr:twoCellAnchor editAs="oneCell">
    <xdr:from>
      <xdr:col>17</xdr:col>
      <xdr:colOff>596870</xdr:colOff>
      <xdr:row>13</xdr:row>
      <xdr:rowOff>519736</xdr:rowOff>
    </xdr:from>
    <xdr:to>
      <xdr:col>18</xdr:col>
      <xdr:colOff>74675</xdr:colOff>
      <xdr:row>13</xdr:row>
      <xdr:rowOff>826741</xdr:rowOff>
    </xdr:to>
    <xdr:pic>
      <xdr:nvPicPr>
        <xdr:cNvPr id="173" name="Graphique 172" descr="Badge croix contour">
          <a:extLst>
            <a:ext uri="{FF2B5EF4-FFF2-40B4-BE49-F238E27FC236}">
              <a16:creationId xmlns:a16="http://schemas.microsoft.com/office/drawing/2014/main" id="{00000000-0008-0000-1B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7" y="6692769"/>
          <a:ext cx="300182" cy="307005"/>
        </a:xfrm>
        <a:prstGeom prst="rect">
          <a:avLst/>
        </a:prstGeom>
      </xdr:spPr>
    </xdr:pic>
    <xdr:clientData/>
  </xdr:twoCellAnchor>
  <xdr:twoCellAnchor editAs="oneCell">
    <xdr:from>
      <xdr:col>18</xdr:col>
      <xdr:colOff>135761</xdr:colOff>
      <xdr:row>13</xdr:row>
      <xdr:rowOff>519736</xdr:rowOff>
    </xdr:from>
    <xdr:to>
      <xdr:col>18</xdr:col>
      <xdr:colOff>435943</xdr:colOff>
      <xdr:row>13</xdr:row>
      <xdr:rowOff>826741</xdr:rowOff>
    </xdr:to>
    <xdr:pic>
      <xdr:nvPicPr>
        <xdr:cNvPr id="174" name="Graphique 173" descr="Badge croix contour">
          <a:extLst>
            <a:ext uri="{FF2B5EF4-FFF2-40B4-BE49-F238E27FC236}">
              <a16:creationId xmlns:a16="http://schemas.microsoft.com/office/drawing/2014/main" id="{00000000-0008-0000-1B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5" y="6692769"/>
          <a:ext cx="300182" cy="307005"/>
        </a:xfrm>
        <a:prstGeom prst="rect">
          <a:avLst/>
        </a:prstGeom>
      </xdr:spPr>
    </xdr:pic>
    <xdr:clientData/>
  </xdr:twoCellAnchor>
  <xdr:twoCellAnchor editAs="oneCell">
    <xdr:from>
      <xdr:col>18</xdr:col>
      <xdr:colOff>497029</xdr:colOff>
      <xdr:row>13</xdr:row>
      <xdr:rowOff>519736</xdr:rowOff>
    </xdr:from>
    <xdr:to>
      <xdr:col>18</xdr:col>
      <xdr:colOff>797211</xdr:colOff>
      <xdr:row>13</xdr:row>
      <xdr:rowOff>826741</xdr:rowOff>
    </xdr:to>
    <xdr:pic>
      <xdr:nvPicPr>
        <xdr:cNvPr id="175" name="Graphique 174" descr="Badge croix contour">
          <a:extLst>
            <a:ext uri="{FF2B5EF4-FFF2-40B4-BE49-F238E27FC236}">
              <a16:creationId xmlns:a16="http://schemas.microsoft.com/office/drawing/2014/main" id="{00000000-0008-0000-1B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3" y="6692769"/>
          <a:ext cx="300182" cy="307005"/>
        </a:xfrm>
        <a:prstGeom prst="rect">
          <a:avLst/>
        </a:prstGeom>
      </xdr:spPr>
    </xdr:pic>
    <xdr:clientData/>
  </xdr:twoCellAnchor>
  <xdr:twoCellAnchor editAs="oneCell">
    <xdr:from>
      <xdr:col>19</xdr:col>
      <xdr:colOff>15101</xdr:colOff>
      <xdr:row>13</xdr:row>
      <xdr:rowOff>519736</xdr:rowOff>
    </xdr:from>
    <xdr:to>
      <xdr:col>19</xdr:col>
      <xdr:colOff>315283</xdr:colOff>
      <xdr:row>13</xdr:row>
      <xdr:rowOff>826741</xdr:rowOff>
    </xdr:to>
    <xdr:pic>
      <xdr:nvPicPr>
        <xdr:cNvPr id="176" name="Graphique 175" descr="Badge croix contour">
          <a:extLst>
            <a:ext uri="{FF2B5EF4-FFF2-40B4-BE49-F238E27FC236}">
              <a16:creationId xmlns:a16="http://schemas.microsoft.com/office/drawing/2014/main" id="{00000000-0008-0000-1B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1" y="6692769"/>
          <a:ext cx="300182" cy="307005"/>
        </a:xfrm>
        <a:prstGeom prst="rect">
          <a:avLst/>
        </a:prstGeom>
      </xdr:spPr>
    </xdr:pic>
    <xdr:clientData/>
  </xdr:twoCellAnchor>
  <xdr:twoCellAnchor editAs="oneCell">
    <xdr:from>
      <xdr:col>19</xdr:col>
      <xdr:colOff>376369</xdr:colOff>
      <xdr:row>13</xdr:row>
      <xdr:rowOff>519736</xdr:rowOff>
    </xdr:from>
    <xdr:to>
      <xdr:col>19</xdr:col>
      <xdr:colOff>676551</xdr:colOff>
      <xdr:row>13</xdr:row>
      <xdr:rowOff>826741</xdr:rowOff>
    </xdr:to>
    <xdr:pic>
      <xdr:nvPicPr>
        <xdr:cNvPr id="177" name="Graphique 176" descr="Badge croix contour">
          <a:extLst>
            <a:ext uri="{FF2B5EF4-FFF2-40B4-BE49-F238E27FC236}">
              <a16:creationId xmlns:a16="http://schemas.microsoft.com/office/drawing/2014/main" id="{00000000-0008-0000-1B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9" y="6692769"/>
          <a:ext cx="300182" cy="307005"/>
        </a:xfrm>
        <a:prstGeom prst="rect">
          <a:avLst/>
        </a:prstGeom>
      </xdr:spPr>
    </xdr:pic>
    <xdr:clientData/>
  </xdr:twoCellAnchor>
  <xdr:twoCellAnchor editAs="oneCell">
    <xdr:from>
      <xdr:col>19</xdr:col>
      <xdr:colOff>737637</xdr:colOff>
      <xdr:row>13</xdr:row>
      <xdr:rowOff>519736</xdr:rowOff>
    </xdr:from>
    <xdr:to>
      <xdr:col>20</xdr:col>
      <xdr:colOff>200972</xdr:colOff>
      <xdr:row>13</xdr:row>
      <xdr:rowOff>826741</xdr:rowOff>
    </xdr:to>
    <xdr:pic>
      <xdr:nvPicPr>
        <xdr:cNvPr id="178" name="Graphique 177" descr="Badge croix contour">
          <a:extLst>
            <a:ext uri="{FF2B5EF4-FFF2-40B4-BE49-F238E27FC236}">
              <a16:creationId xmlns:a16="http://schemas.microsoft.com/office/drawing/2014/main" id="{00000000-0008-0000-1B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7" y="6692769"/>
          <a:ext cx="300182" cy="307005"/>
        </a:xfrm>
        <a:prstGeom prst="rect">
          <a:avLst/>
        </a:prstGeom>
      </xdr:spPr>
    </xdr:pic>
    <xdr:clientData/>
  </xdr:twoCellAnchor>
  <xdr:twoCellAnchor editAs="oneCell">
    <xdr:from>
      <xdr:col>20</xdr:col>
      <xdr:colOff>255708</xdr:colOff>
      <xdr:row>13</xdr:row>
      <xdr:rowOff>519736</xdr:rowOff>
    </xdr:from>
    <xdr:to>
      <xdr:col>20</xdr:col>
      <xdr:colOff>562240</xdr:colOff>
      <xdr:row>13</xdr:row>
      <xdr:rowOff>826741</xdr:rowOff>
    </xdr:to>
    <xdr:pic>
      <xdr:nvPicPr>
        <xdr:cNvPr id="179" name="Graphique 178" descr="Badge croix contour">
          <a:extLst>
            <a:ext uri="{FF2B5EF4-FFF2-40B4-BE49-F238E27FC236}">
              <a16:creationId xmlns:a16="http://schemas.microsoft.com/office/drawing/2014/main" id="{00000000-0008-0000-1B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5" y="6692769"/>
          <a:ext cx="300182" cy="307005"/>
        </a:xfrm>
        <a:prstGeom prst="rect">
          <a:avLst/>
        </a:prstGeom>
      </xdr:spPr>
    </xdr:pic>
    <xdr:clientData/>
  </xdr:twoCellAnchor>
  <xdr:twoCellAnchor editAs="oneCell">
    <xdr:from>
      <xdr:col>20</xdr:col>
      <xdr:colOff>616976</xdr:colOff>
      <xdr:row>13</xdr:row>
      <xdr:rowOff>519736</xdr:rowOff>
    </xdr:from>
    <xdr:to>
      <xdr:col>21</xdr:col>
      <xdr:colOff>73960</xdr:colOff>
      <xdr:row>13</xdr:row>
      <xdr:rowOff>826741</xdr:rowOff>
    </xdr:to>
    <xdr:pic>
      <xdr:nvPicPr>
        <xdr:cNvPr id="180" name="Graphique 179" descr="Badge croix contour">
          <a:extLst>
            <a:ext uri="{FF2B5EF4-FFF2-40B4-BE49-F238E27FC236}">
              <a16:creationId xmlns:a16="http://schemas.microsoft.com/office/drawing/2014/main" id="{00000000-0008-0000-1B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3" y="6692769"/>
          <a:ext cx="300182" cy="307005"/>
        </a:xfrm>
        <a:prstGeom prst="rect">
          <a:avLst/>
        </a:prstGeom>
      </xdr:spPr>
    </xdr:pic>
    <xdr:clientData/>
  </xdr:twoCellAnchor>
  <xdr:twoCellAnchor editAs="oneCell">
    <xdr:from>
      <xdr:col>21</xdr:col>
      <xdr:colOff>135046</xdr:colOff>
      <xdr:row>13</xdr:row>
      <xdr:rowOff>519736</xdr:rowOff>
    </xdr:from>
    <xdr:to>
      <xdr:col>21</xdr:col>
      <xdr:colOff>435228</xdr:colOff>
      <xdr:row>13</xdr:row>
      <xdr:rowOff>826741</xdr:rowOff>
    </xdr:to>
    <xdr:pic>
      <xdr:nvPicPr>
        <xdr:cNvPr id="181" name="Graphique 180" descr="Badge croix contour">
          <a:extLst>
            <a:ext uri="{FF2B5EF4-FFF2-40B4-BE49-F238E27FC236}">
              <a16:creationId xmlns:a16="http://schemas.microsoft.com/office/drawing/2014/main" id="{00000000-0008-0000-1B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10" y="6692769"/>
          <a:ext cx="300182" cy="307005"/>
        </a:xfrm>
        <a:prstGeom prst="rect">
          <a:avLst/>
        </a:prstGeom>
      </xdr:spPr>
    </xdr:pic>
    <xdr:clientData/>
  </xdr:twoCellAnchor>
  <xdr:twoCellAnchor editAs="oneCell">
    <xdr:from>
      <xdr:col>16</xdr:col>
      <xdr:colOff>364344</xdr:colOff>
      <xdr:row>13</xdr:row>
      <xdr:rowOff>874822</xdr:rowOff>
    </xdr:from>
    <xdr:to>
      <xdr:col>16</xdr:col>
      <xdr:colOff>664526</xdr:colOff>
      <xdr:row>13</xdr:row>
      <xdr:rowOff>1181827</xdr:rowOff>
    </xdr:to>
    <xdr:pic>
      <xdr:nvPicPr>
        <xdr:cNvPr id="182" name="Graphique 181" descr="Badge croix contour">
          <a:extLst>
            <a:ext uri="{FF2B5EF4-FFF2-40B4-BE49-F238E27FC236}">
              <a16:creationId xmlns:a16="http://schemas.microsoft.com/office/drawing/2014/main" id="{00000000-0008-0000-1B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047855"/>
          <a:ext cx="300182" cy="307005"/>
        </a:xfrm>
        <a:prstGeom prst="rect">
          <a:avLst/>
        </a:prstGeom>
      </xdr:spPr>
    </xdr:pic>
    <xdr:clientData/>
  </xdr:twoCellAnchor>
  <xdr:twoCellAnchor editAs="oneCell">
    <xdr:from>
      <xdr:col>16</xdr:col>
      <xdr:colOff>717530</xdr:colOff>
      <xdr:row>13</xdr:row>
      <xdr:rowOff>820943</xdr:rowOff>
    </xdr:from>
    <xdr:to>
      <xdr:col>17</xdr:col>
      <xdr:colOff>174515</xdr:colOff>
      <xdr:row>13</xdr:row>
      <xdr:rowOff>1134298</xdr:rowOff>
    </xdr:to>
    <xdr:pic>
      <xdr:nvPicPr>
        <xdr:cNvPr id="183" name="Graphique 182" descr="Badge croix contour">
          <a:extLst>
            <a:ext uri="{FF2B5EF4-FFF2-40B4-BE49-F238E27FC236}">
              <a16:creationId xmlns:a16="http://schemas.microsoft.com/office/drawing/2014/main" id="{00000000-0008-0000-1B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0" y="6993976"/>
          <a:ext cx="300182" cy="307005"/>
        </a:xfrm>
        <a:prstGeom prst="rect">
          <a:avLst/>
        </a:prstGeom>
      </xdr:spPr>
    </xdr:pic>
    <xdr:clientData/>
  </xdr:twoCellAnchor>
  <xdr:twoCellAnchor editAs="oneCell">
    <xdr:from>
      <xdr:col>17</xdr:col>
      <xdr:colOff>235601</xdr:colOff>
      <xdr:row>13</xdr:row>
      <xdr:rowOff>854553</xdr:rowOff>
    </xdr:from>
    <xdr:to>
      <xdr:col>17</xdr:col>
      <xdr:colOff>535783</xdr:colOff>
      <xdr:row>13</xdr:row>
      <xdr:rowOff>1161558</xdr:rowOff>
    </xdr:to>
    <xdr:pic>
      <xdr:nvPicPr>
        <xdr:cNvPr id="184" name="Graphique 183" descr="Badge croix contour">
          <a:extLst>
            <a:ext uri="{FF2B5EF4-FFF2-40B4-BE49-F238E27FC236}">
              <a16:creationId xmlns:a16="http://schemas.microsoft.com/office/drawing/2014/main" id="{00000000-0008-0000-1B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8" y="7027586"/>
          <a:ext cx="300182" cy="307005"/>
        </a:xfrm>
        <a:prstGeom prst="rect">
          <a:avLst/>
        </a:prstGeom>
      </xdr:spPr>
    </xdr:pic>
    <xdr:clientData/>
  </xdr:twoCellAnchor>
  <xdr:twoCellAnchor editAs="oneCell">
    <xdr:from>
      <xdr:col>17</xdr:col>
      <xdr:colOff>596869</xdr:colOff>
      <xdr:row>13</xdr:row>
      <xdr:rowOff>854553</xdr:rowOff>
    </xdr:from>
    <xdr:to>
      <xdr:col>18</xdr:col>
      <xdr:colOff>74674</xdr:colOff>
      <xdr:row>13</xdr:row>
      <xdr:rowOff>1161558</xdr:rowOff>
    </xdr:to>
    <xdr:pic>
      <xdr:nvPicPr>
        <xdr:cNvPr id="185" name="Graphique 184" descr="Badge croix contour">
          <a:extLst>
            <a:ext uri="{FF2B5EF4-FFF2-40B4-BE49-F238E27FC236}">
              <a16:creationId xmlns:a16="http://schemas.microsoft.com/office/drawing/2014/main" id="{00000000-0008-0000-1B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6" y="7027586"/>
          <a:ext cx="300182" cy="307005"/>
        </a:xfrm>
        <a:prstGeom prst="rect">
          <a:avLst/>
        </a:prstGeom>
      </xdr:spPr>
    </xdr:pic>
    <xdr:clientData/>
  </xdr:twoCellAnchor>
  <xdr:twoCellAnchor editAs="oneCell">
    <xdr:from>
      <xdr:col>18</xdr:col>
      <xdr:colOff>135760</xdr:colOff>
      <xdr:row>13</xdr:row>
      <xdr:rowOff>854553</xdr:rowOff>
    </xdr:from>
    <xdr:to>
      <xdr:col>18</xdr:col>
      <xdr:colOff>435942</xdr:colOff>
      <xdr:row>13</xdr:row>
      <xdr:rowOff>1161558</xdr:rowOff>
    </xdr:to>
    <xdr:pic>
      <xdr:nvPicPr>
        <xdr:cNvPr id="186" name="Graphique 185" descr="Badge croix contour">
          <a:extLst>
            <a:ext uri="{FF2B5EF4-FFF2-40B4-BE49-F238E27FC236}">
              <a16:creationId xmlns:a16="http://schemas.microsoft.com/office/drawing/2014/main" id="{00000000-0008-0000-1B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4" y="7027586"/>
          <a:ext cx="300182" cy="307005"/>
        </a:xfrm>
        <a:prstGeom prst="rect">
          <a:avLst/>
        </a:prstGeom>
      </xdr:spPr>
    </xdr:pic>
    <xdr:clientData/>
  </xdr:twoCellAnchor>
  <xdr:twoCellAnchor editAs="oneCell">
    <xdr:from>
      <xdr:col>18</xdr:col>
      <xdr:colOff>497028</xdr:colOff>
      <xdr:row>13</xdr:row>
      <xdr:rowOff>854553</xdr:rowOff>
    </xdr:from>
    <xdr:to>
      <xdr:col>18</xdr:col>
      <xdr:colOff>797210</xdr:colOff>
      <xdr:row>13</xdr:row>
      <xdr:rowOff>1161558</xdr:rowOff>
    </xdr:to>
    <xdr:pic>
      <xdr:nvPicPr>
        <xdr:cNvPr id="187" name="Graphique 186" descr="Badge croix contour">
          <a:extLst>
            <a:ext uri="{FF2B5EF4-FFF2-40B4-BE49-F238E27FC236}">
              <a16:creationId xmlns:a16="http://schemas.microsoft.com/office/drawing/2014/main" id="{00000000-0008-0000-1B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2" y="7027586"/>
          <a:ext cx="300182" cy="307005"/>
        </a:xfrm>
        <a:prstGeom prst="rect">
          <a:avLst/>
        </a:prstGeom>
      </xdr:spPr>
    </xdr:pic>
    <xdr:clientData/>
  </xdr:twoCellAnchor>
  <xdr:twoCellAnchor editAs="oneCell">
    <xdr:from>
      <xdr:col>19</xdr:col>
      <xdr:colOff>15100</xdr:colOff>
      <xdr:row>13</xdr:row>
      <xdr:rowOff>854553</xdr:rowOff>
    </xdr:from>
    <xdr:to>
      <xdr:col>19</xdr:col>
      <xdr:colOff>315282</xdr:colOff>
      <xdr:row>13</xdr:row>
      <xdr:rowOff>1161558</xdr:rowOff>
    </xdr:to>
    <xdr:pic>
      <xdr:nvPicPr>
        <xdr:cNvPr id="188" name="Graphique 187" descr="Badge croix contour">
          <a:extLst>
            <a:ext uri="{FF2B5EF4-FFF2-40B4-BE49-F238E27FC236}">
              <a16:creationId xmlns:a16="http://schemas.microsoft.com/office/drawing/2014/main" id="{00000000-0008-0000-1B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0" y="7027586"/>
          <a:ext cx="300182" cy="307005"/>
        </a:xfrm>
        <a:prstGeom prst="rect">
          <a:avLst/>
        </a:prstGeom>
      </xdr:spPr>
    </xdr:pic>
    <xdr:clientData/>
  </xdr:twoCellAnchor>
  <xdr:twoCellAnchor editAs="oneCell">
    <xdr:from>
      <xdr:col>19</xdr:col>
      <xdr:colOff>376368</xdr:colOff>
      <xdr:row>13</xdr:row>
      <xdr:rowOff>854553</xdr:rowOff>
    </xdr:from>
    <xdr:to>
      <xdr:col>19</xdr:col>
      <xdr:colOff>676550</xdr:colOff>
      <xdr:row>13</xdr:row>
      <xdr:rowOff>1161558</xdr:rowOff>
    </xdr:to>
    <xdr:pic>
      <xdr:nvPicPr>
        <xdr:cNvPr id="189" name="Graphique 188" descr="Badge croix contour">
          <a:extLst>
            <a:ext uri="{FF2B5EF4-FFF2-40B4-BE49-F238E27FC236}">
              <a16:creationId xmlns:a16="http://schemas.microsoft.com/office/drawing/2014/main" id="{00000000-0008-0000-1B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8" y="7027586"/>
          <a:ext cx="300182" cy="307005"/>
        </a:xfrm>
        <a:prstGeom prst="rect">
          <a:avLst/>
        </a:prstGeom>
      </xdr:spPr>
    </xdr:pic>
    <xdr:clientData/>
  </xdr:twoCellAnchor>
  <xdr:twoCellAnchor editAs="oneCell">
    <xdr:from>
      <xdr:col>19</xdr:col>
      <xdr:colOff>737636</xdr:colOff>
      <xdr:row>13</xdr:row>
      <xdr:rowOff>854553</xdr:rowOff>
    </xdr:from>
    <xdr:to>
      <xdr:col>20</xdr:col>
      <xdr:colOff>200971</xdr:colOff>
      <xdr:row>13</xdr:row>
      <xdr:rowOff>1161558</xdr:rowOff>
    </xdr:to>
    <xdr:pic>
      <xdr:nvPicPr>
        <xdr:cNvPr id="190" name="Graphique 189" descr="Badge croix contour">
          <a:extLst>
            <a:ext uri="{FF2B5EF4-FFF2-40B4-BE49-F238E27FC236}">
              <a16:creationId xmlns:a16="http://schemas.microsoft.com/office/drawing/2014/main" id="{00000000-0008-0000-1B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6" y="7027586"/>
          <a:ext cx="300182" cy="307005"/>
        </a:xfrm>
        <a:prstGeom prst="rect">
          <a:avLst/>
        </a:prstGeom>
      </xdr:spPr>
    </xdr:pic>
    <xdr:clientData/>
  </xdr:twoCellAnchor>
  <xdr:twoCellAnchor editAs="oneCell">
    <xdr:from>
      <xdr:col>20</xdr:col>
      <xdr:colOff>255707</xdr:colOff>
      <xdr:row>13</xdr:row>
      <xdr:rowOff>854553</xdr:rowOff>
    </xdr:from>
    <xdr:to>
      <xdr:col>20</xdr:col>
      <xdr:colOff>562239</xdr:colOff>
      <xdr:row>13</xdr:row>
      <xdr:rowOff>1161558</xdr:rowOff>
    </xdr:to>
    <xdr:pic>
      <xdr:nvPicPr>
        <xdr:cNvPr id="191" name="Graphique 190" descr="Badge croix contour">
          <a:extLst>
            <a:ext uri="{FF2B5EF4-FFF2-40B4-BE49-F238E27FC236}">
              <a16:creationId xmlns:a16="http://schemas.microsoft.com/office/drawing/2014/main" id="{00000000-0008-0000-1B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4" y="7027586"/>
          <a:ext cx="300182" cy="307005"/>
        </a:xfrm>
        <a:prstGeom prst="rect">
          <a:avLst/>
        </a:prstGeom>
      </xdr:spPr>
    </xdr:pic>
    <xdr:clientData/>
  </xdr:twoCellAnchor>
  <xdr:twoCellAnchor editAs="oneCell">
    <xdr:from>
      <xdr:col>20</xdr:col>
      <xdr:colOff>616975</xdr:colOff>
      <xdr:row>13</xdr:row>
      <xdr:rowOff>854553</xdr:rowOff>
    </xdr:from>
    <xdr:to>
      <xdr:col>21</xdr:col>
      <xdr:colOff>73959</xdr:colOff>
      <xdr:row>13</xdr:row>
      <xdr:rowOff>1161558</xdr:rowOff>
    </xdr:to>
    <xdr:pic>
      <xdr:nvPicPr>
        <xdr:cNvPr id="192" name="Graphique 191" descr="Badge croix contour">
          <a:extLst>
            <a:ext uri="{FF2B5EF4-FFF2-40B4-BE49-F238E27FC236}">
              <a16:creationId xmlns:a16="http://schemas.microsoft.com/office/drawing/2014/main" id="{00000000-0008-0000-1B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2" y="7027586"/>
          <a:ext cx="300182" cy="307005"/>
        </a:xfrm>
        <a:prstGeom prst="rect">
          <a:avLst/>
        </a:prstGeom>
      </xdr:spPr>
    </xdr:pic>
    <xdr:clientData/>
  </xdr:twoCellAnchor>
  <xdr:twoCellAnchor editAs="oneCell">
    <xdr:from>
      <xdr:col>21</xdr:col>
      <xdr:colOff>135045</xdr:colOff>
      <xdr:row>13</xdr:row>
      <xdr:rowOff>854553</xdr:rowOff>
    </xdr:from>
    <xdr:to>
      <xdr:col>21</xdr:col>
      <xdr:colOff>435227</xdr:colOff>
      <xdr:row>13</xdr:row>
      <xdr:rowOff>1161558</xdr:rowOff>
    </xdr:to>
    <xdr:pic>
      <xdr:nvPicPr>
        <xdr:cNvPr id="193" name="Graphique 192" descr="Badge croix contour">
          <a:extLst>
            <a:ext uri="{FF2B5EF4-FFF2-40B4-BE49-F238E27FC236}">
              <a16:creationId xmlns:a16="http://schemas.microsoft.com/office/drawing/2014/main" id="{00000000-0008-0000-1B00-0000C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09" y="7027586"/>
          <a:ext cx="300182" cy="307005"/>
        </a:xfrm>
        <a:prstGeom prst="rect">
          <a:avLst/>
        </a:prstGeom>
      </xdr:spPr>
    </xdr:pic>
    <xdr:clientData/>
  </xdr:twoCellAnchor>
  <xdr:twoCellAnchor editAs="oneCell">
    <xdr:from>
      <xdr:col>16</xdr:col>
      <xdr:colOff>364344</xdr:colOff>
      <xdr:row>13</xdr:row>
      <xdr:rowOff>1248638</xdr:rowOff>
    </xdr:from>
    <xdr:to>
      <xdr:col>16</xdr:col>
      <xdr:colOff>664526</xdr:colOff>
      <xdr:row>13</xdr:row>
      <xdr:rowOff>1555643</xdr:rowOff>
    </xdr:to>
    <xdr:pic>
      <xdr:nvPicPr>
        <xdr:cNvPr id="194" name="Graphique 193" descr="Badge croix contour">
          <a:extLst>
            <a:ext uri="{FF2B5EF4-FFF2-40B4-BE49-F238E27FC236}">
              <a16:creationId xmlns:a16="http://schemas.microsoft.com/office/drawing/2014/main" id="{00000000-0008-0000-1B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421671"/>
          <a:ext cx="300182" cy="307005"/>
        </a:xfrm>
        <a:prstGeom prst="rect">
          <a:avLst/>
        </a:prstGeom>
      </xdr:spPr>
    </xdr:pic>
    <xdr:clientData/>
  </xdr:twoCellAnchor>
  <xdr:twoCellAnchor editAs="oneCell">
    <xdr:from>
      <xdr:col>16</xdr:col>
      <xdr:colOff>719839</xdr:colOff>
      <xdr:row>13</xdr:row>
      <xdr:rowOff>1202456</xdr:rowOff>
    </xdr:from>
    <xdr:to>
      <xdr:col>17</xdr:col>
      <xdr:colOff>183174</xdr:colOff>
      <xdr:row>13</xdr:row>
      <xdr:rowOff>1515811</xdr:rowOff>
    </xdr:to>
    <xdr:pic>
      <xdr:nvPicPr>
        <xdr:cNvPr id="195" name="Graphique 194" descr="Badge croix contour">
          <a:extLst>
            <a:ext uri="{FF2B5EF4-FFF2-40B4-BE49-F238E27FC236}">
              <a16:creationId xmlns:a16="http://schemas.microsoft.com/office/drawing/2014/main" id="{00000000-0008-0000-1B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4839" y="7375489"/>
          <a:ext cx="300182" cy="307005"/>
        </a:xfrm>
        <a:prstGeom prst="rect">
          <a:avLst/>
        </a:prstGeom>
      </xdr:spPr>
    </xdr:pic>
    <xdr:clientData/>
  </xdr:twoCellAnchor>
  <xdr:twoCellAnchor editAs="oneCell">
    <xdr:from>
      <xdr:col>17</xdr:col>
      <xdr:colOff>237910</xdr:colOff>
      <xdr:row>13</xdr:row>
      <xdr:rowOff>1237862</xdr:rowOff>
    </xdr:from>
    <xdr:to>
      <xdr:col>17</xdr:col>
      <xdr:colOff>544442</xdr:colOff>
      <xdr:row>13</xdr:row>
      <xdr:rowOff>1544867</xdr:rowOff>
    </xdr:to>
    <xdr:pic>
      <xdr:nvPicPr>
        <xdr:cNvPr id="196" name="Graphique 195" descr="Badge croix contour">
          <a:extLst>
            <a:ext uri="{FF2B5EF4-FFF2-40B4-BE49-F238E27FC236}">
              <a16:creationId xmlns:a16="http://schemas.microsoft.com/office/drawing/2014/main" id="{00000000-0008-0000-1B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6107" y="7410895"/>
          <a:ext cx="300182" cy="307005"/>
        </a:xfrm>
        <a:prstGeom prst="rect">
          <a:avLst/>
        </a:prstGeom>
      </xdr:spPr>
    </xdr:pic>
    <xdr:clientData/>
  </xdr:twoCellAnchor>
  <xdr:twoCellAnchor editAs="oneCell">
    <xdr:from>
      <xdr:col>17</xdr:col>
      <xdr:colOff>599178</xdr:colOff>
      <xdr:row>13</xdr:row>
      <xdr:rowOff>1237862</xdr:rowOff>
    </xdr:from>
    <xdr:to>
      <xdr:col>18</xdr:col>
      <xdr:colOff>76983</xdr:colOff>
      <xdr:row>13</xdr:row>
      <xdr:rowOff>1544867</xdr:rowOff>
    </xdr:to>
    <xdr:pic>
      <xdr:nvPicPr>
        <xdr:cNvPr id="197" name="Graphique 196" descr="Badge croix contour">
          <a:extLst>
            <a:ext uri="{FF2B5EF4-FFF2-40B4-BE49-F238E27FC236}">
              <a16:creationId xmlns:a16="http://schemas.microsoft.com/office/drawing/2014/main" id="{00000000-0008-0000-1B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7375" y="7410895"/>
          <a:ext cx="300182" cy="307005"/>
        </a:xfrm>
        <a:prstGeom prst="rect">
          <a:avLst/>
        </a:prstGeom>
      </xdr:spPr>
    </xdr:pic>
    <xdr:clientData/>
  </xdr:twoCellAnchor>
  <xdr:twoCellAnchor editAs="oneCell">
    <xdr:from>
      <xdr:col>18</xdr:col>
      <xdr:colOff>138069</xdr:colOff>
      <xdr:row>13</xdr:row>
      <xdr:rowOff>1237862</xdr:rowOff>
    </xdr:from>
    <xdr:to>
      <xdr:col>18</xdr:col>
      <xdr:colOff>438251</xdr:colOff>
      <xdr:row>13</xdr:row>
      <xdr:rowOff>1544867</xdr:rowOff>
    </xdr:to>
    <xdr:pic>
      <xdr:nvPicPr>
        <xdr:cNvPr id="198" name="Graphique 197" descr="Badge croix contour">
          <a:extLst>
            <a:ext uri="{FF2B5EF4-FFF2-40B4-BE49-F238E27FC236}">
              <a16:creationId xmlns:a16="http://schemas.microsoft.com/office/drawing/2014/main" id="{00000000-0008-0000-1B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8643" y="7410895"/>
          <a:ext cx="300182" cy="307005"/>
        </a:xfrm>
        <a:prstGeom prst="rect">
          <a:avLst/>
        </a:prstGeom>
      </xdr:spPr>
    </xdr:pic>
    <xdr:clientData/>
  </xdr:twoCellAnchor>
  <xdr:twoCellAnchor editAs="oneCell">
    <xdr:from>
      <xdr:col>18</xdr:col>
      <xdr:colOff>499337</xdr:colOff>
      <xdr:row>13</xdr:row>
      <xdr:rowOff>1237862</xdr:rowOff>
    </xdr:from>
    <xdr:to>
      <xdr:col>18</xdr:col>
      <xdr:colOff>799519</xdr:colOff>
      <xdr:row>13</xdr:row>
      <xdr:rowOff>1544867</xdr:rowOff>
    </xdr:to>
    <xdr:pic>
      <xdr:nvPicPr>
        <xdr:cNvPr id="199" name="Graphique 198" descr="Badge croix contour">
          <a:extLst>
            <a:ext uri="{FF2B5EF4-FFF2-40B4-BE49-F238E27FC236}">
              <a16:creationId xmlns:a16="http://schemas.microsoft.com/office/drawing/2014/main" id="{00000000-0008-0000-1B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9911" y="7410895"/>
          <a:ext cx="300182" cy="307005"/>
        </a:xfrm>
        <a:prstGeom prst="rect">
          <a:avLst/>
        </a:prstGeom>
      </xdr:spPr>
    </xdr:pic>
    <xdr:clientData/>
  </xdr:twoCellAnchor>
  <xdr:twoCellAnchor editAs="oneCell">
    <xdr:from>
      <xdr:col>19</xdr:col>
      <xdr:colOff>17409</xdr:colOff>
      <xdr:row>13</xdr:row>
      <xdr:rowOff>1237862</xdr:rowOff>
    </xdr:from>
    <xdr:to>
      <xdr:col>19</xdr:col>
      <xdr:colOff>311241</xdr:colOff>
      <xdr:row>13</xdr:row>
      <xdr:rowOff>1544867</xdr:rowOff>
    </xdr:to>
    <xdr:pic>
      <xdr:nvPicPr>
        <xdr:cNvPr id="200" name="Graphique 199" descr="Badge croix contour">
          <a:extLst>
            <a:ext uri="{FF2B5EF4-FFF2-40B4-BE49-F238E27FC236}">
              <a16:creationId xmlns:a16="http://schemas.microsoft.com/office/drawing/2014/main" id="{00000000-0008-0000-1B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01179" y="7410895"/>
          <a:ext cx="300182" cy="307005"/>
        </a:xfrm>
        <a:prstGeom prst="rect">
          <a:avLst/>
        </a:prstGeom>
      </xdr:spPr>
    </xdr:pic>
    <xdr:clientData/>
  </xdr:twoCellAnchor>
  <xdr:twoCellAnchor editAs="oneCell">
    <xdr:from>
      <xdr:col>19</xdr:col>
      <xdr:colOff>378677</xdr:colOff>
      <xdr:row>13</xdr:row>
      <xdr:rowOff>1237862</xdr:rowOff>
    </xdr:from>
    <xdr:to>
      <xdr:col>19</xdr:col>
      <xdr:colOff>678859</xdr:colOff>
      <xdr:row>13</xdr:row>
      <xdr:rowOff>1544867</xdr:rowOff>
    </xdr:to>
    <xdr:pic>
      <xdr:nvPicPr>
        <xdr:cNvPr id="201" name="Graphique 200" descr="Badge croix contour">
          <a:extLst>
            <a:ext uri="{FF2B5EF4-FFF2-40B4-BE49-F238E27FC236}">
              <a16:creationId xmlns:a16="http://schemas.microsoft.com/office/drawing/2014/main" id="{00000000-0008-0000-1B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2447" y="7410895"/>
          <a:ext cx="300182" cy="307005"/>
        </a:xfrm>
        <a:prstGeom prst="rect">
          <a:avLst/>
        </a:prstGeom>
      </xdr:spPr>
    </xdr:pic>
    <xdr:clientData/>
  </xdr:twoCellAnchor>
  <xdr:twoCellAnchor editAs="oneCell">
    <xdr:from>
      <xdr:col>19</xdr:col>
      <xdr:colOff>739945</xdr:colOff>
      <xdr:row>13</xdr:row>
      <xdr:rowOff>1237862</xdr:rowOff>
    </xdr:from>
    <xdr:to>
      <xdr:col>20</xdr:col>
      <xdr:colOff>196930</xdr:colOff>
      <xdr:row>13</xdr:row>
      <xdr:rowOff>1544867</xdr:rowOff>
    </xdr:to>
    <xdr:pic>
      <xdr:nvPicPr>
        <xdr:cNvPr id="202" name="Graphique 201" descr="Badge croix contour">
          <a:extLst>
            <a:ext uri="{FF2B5EF4-FFF2-40B4-BE49-F238E27FC236}">
              <a16:creationId xmlns:a16="http://schemas.microsoft.com/office/drawing/2014/main" id="{00000000-0008-0000-1B00-0000C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3715" y="7410895"/>
          <a:ext cx="300182" cy="307005"/>
        </a:xfrm>
        <a:prstGeom prst="rect">
          <a:avLst/>
        </a:prstGeom>
      </xdr:spPr>
    </xdr:pic>
    <xdr:clientData/>
  </xdr:twoCellAnchor>
  <xdr:twoCellAnchor editAs="oneCell">
    <xdr:from>
      <xdr:col>20</xdr:col>
      <xdr:colOff>258016</xdr:colOff>
      <xdr:row>13</xdr:row>
      <xdr:rowOff>1237862</xdr:rowOff>
    </xdr:from>
    <xdr:to>
      <xdr:col>20</xdr:col>
      <xdr:colOff>564548</xdr:colOff>
      <xdr:row>13</xdr:row>
      <xdr:rowOff>1544867</xdr:rowOff>
    </xdr:to>
    <xdr:pic>
      <xdr:nvPicPr>
        <xdr:cNvPr id="203" name="Graphique 202" descr="Badge croix contour">
          <a:extLst>
            <a:ext uri="{FF2B5EF4-FFF2-40B4-BE49-F238E27FC236}">
              <a16:creationId xmlns:a16="http://schemas.microsoft.com/office/drawing/2014/main" id="{00000000-0008-0000-1B00-0000C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4983" y="7410895"/>
          <a:ext cx="300182" cy="307005"/>
        </a:xfrm>
        <a:prstGeom prst="rect">
          <a:avLst/>
        </a:prstGeom>
      </xdr:spPr>
    </xdr:pic>
    <xdr:clientData/>
  </xdr:twoCellAnchor>
  <xdr:twoCellAnchor editAs="oneCell">
    <xdr:from>
      <xdr:col>20</xdr:col>
      <xdr:colOff>619284</xdr:colOff>
      <xdr:row>13</xdr:row>
      <xdr:rowOff>1237862</xdr:rowOff>
    </xdr:from>
    <xdr:to>
      <xdr:col>21</xdr:col>
      <xdr:colOff>76268</xdr:colOff>
      <xdr:row>13</xdr:row>
      <xdr:rowOff>1544867</xdr:rowOff>
    </xdr:to>
    <xdr:pic>
      <xdr:nvPicPr>
        <xdr:cNvPr id="204" name="Graphique 203" descr="Badge croix contour">
          <a:extLst>
            <a:ext uri="{FF2B5EF4-FFF2-40B4-BE49-F238E27FC236}">
              <a16:creationId xmlns:a16="http://schemas.microsoft.com/office/drawing/2014/main" id="{00000000-0008-0000-1B00-0000C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6251" y="7410895"/>
          <a:ext cx="300182" cy="307005"/>
        </a:xfrm>
        <a:prstGeom prst="rect">
          <a:avLst/>
        </a:prstGeom>
      </xdr:spPr>
    </xdr:pic>
    <xdr:clientData/>
  </xdr:twoCellAnchor>
  <xdr:twoCellAnchor editAs="oneCell">
    <xdr:from>
      <xdr:col>21</xdr:col>
      <xdr:colOff>137354</xdr:colOff>
      <xdr:row>13</xdr:row>
      <xdr:rowOff>1237862</xdr:rowOff>
    </xdr:from>
    <xdr:to>
      <xdr:col>21</xdr:col>
      <xdr:colOff>437536</xdr:colOff>
      <xdr:row>13</xdr:row>
      <xdr:rowOff>1544867</xdr:rowOff>
    </xdr:to>
    <xdr:pic>
      <xdr:nvPicPr>
        <xdr:cNvPr id="205" name="Graphique 204" descr="Badge croix contour">
          <a:extLst>
            <a:ext uri="{FF2B5EF4-FFF2-40B4-BE49-F238E27FC236}">
              <a16:creationId xmlns:a16="http://schemas.microsoft.com/office/drawing/2014/main" id="{00000000-0008-0000-1B00-0000C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7518" y="7410895"/>
          <a:ext cx="300182" cy="307005"/>
        </a:xfrm>
        <a:prstGeom prst="rect">
          <a:avLst/>
        </a:prstGeom>
      </xdr:spPr>
    </xdr:pic>
    <xdr:clientData/>
  </xdr:twoCellAnchor>
  <xdr:twoCellAnchor editAs="oneCell">
    <xdr:from>
      <xdr:col>16</xdr:col>
      <xdr:colOff>364344</xdr:colOff>
      <xdr:row>13</xdr:row>
      <xdr:rowOff>1622454</xdr:rowOff>
    </xdr:from>
    <xdr:to>
      <xdr:col>16</xdr:col>
      <xdr:colOff>664526</xdr:colOff>
      <xdr:row>14</xdr:row>
      <xdr:rowOff>30809</xdr:rowOff>
    </xdr:to>
    <xdr:pic>
      <xdr:nvPicPr>
        <xdr:cNvPr id="206" name="Graphique 205" descr="Badge croix contour">
          <a:extLst>
            <a:ext uri="{FF2B5EF4-FFF2-40B4-BE49-F238E27FC236}">
              <a16:creationId xmlns:a16="http://schemas.microsoft.com/office/drawing/2014/main" id="{00000000-0008-0000-1B00-0000C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7795487"/>
          <a:ext cx="300182" cy="307005"/>
        </a:xfrm>
        <a:prstGeom prst="rect">
          <a:avLst/>
        </a:prstGeom>
      </xdr:spPr>
    </xdr:pic>
    <xdr:clientData/>
  </xdr:twoCellAnchor>
  <xdr:twoCellAnchor editAs="oneCell">
    <xdr:from>
      <xdr:col>16</xdr:col>
      <xdr:colOff>699058</xdr:colOff>
      <xdr:row>13</xdr:row>
      <xdr:rowOff>1583969</xdr:rowOff>
    </xdr:from>
    <xdr:to>
      <xdr:col>17</xdr:col>
      <xdr:colOff>162393</xdr:colOff>
      <xdr:row>13</xdr:row>
      <xdr:rowOff>1897324</xdr:rowOff>
    </xdr:to>
    <xdr:pic>
      <xdr:nvPicPr>
        <xdr:cNvPr id="207" name="Graphique 206" descr="Badge croix contour">
          <a:extLst>
            <a:ext uri="{FF2B5EF4-FFF2-40B4-BE49-F238E27FC236}">
              <a16:creationId xmlns:a16="http://schemas.microsoft.com/office/drawing/2014/main" id="{00000000-0008-0000-1B00-0000C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4058" y="7757002"/>
          <a:ext cx="300182" cy="307005"/>
        </a:xfrm>
        <a:prstGeom prst="rect">
          <a:avLst/>
        </a:prstGeom>
      </xdr:spPr>
    </xdr:pic>
    <xdr:clientData/>
  </xdr:twoCellAnchor>
  <xdr:twoCellAnchor editAs="oneCell">
    <xdr:from>
      <xdr:col>17</xdr:col>
      <xdr:colOff>217129</xdr:colOff>
      <xdr:row>13</xdr:row>
      <xdr:rowOff>1609626</xdr:rowOff>
    </xdr:from>
    <xdr:to>
      <xdr:col>17</xdr:col>
      <xdr:colOff>517311</xdr:colOff>
      <xdr:row>14</xdr:row>
      <xdr:rowOff>11631</xdr:rowOff>
    </xdr:to>
    <xdr:pic>
      <xdr:nvPicPr>
        <xdr:cNvPr id="208" name="Graphique 207" descr="Badge croix contour">
          <a:extLst>
            <a:ext uri="{FF2B5EF4-FFF2-40B4-BE49-F238E27FC236}">
              <a16:creationId xmlns:a16="http://schemas.microsoft.com/office/drawing/2014/main" id="{00000000-0008-0000-1B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35326" y="7782659"/>
          <a:ext cx="300182" cy="307005"/>
        </a:xfrm>
        <a:prstGeom prst="rect">
          <a:avLst/>
        </a:prstGeom>
      </xdr:spPr>
    </xdr:pic>
    <xdr:clientData/>
  </xdr:twoCellAnchor>
  <xdr:twoCellAnchor editAs="oneCell">
    <xdr:from>
      <xdr:col>17</xdr:col>
      <xdr:colOff>578397</xdr:colOff>
      <xdr:row>13</xdr:row>
      <xdr:rowOff>1609626</xdr:rowOff>
    </xdr:from>
    <xdr:to>
      <xdr:col>18</xdr:col>
      <xdr:colOff>56202</xdr:colOff>
      <xdr:row>14</xdr:row>
      <xdr:rowOff>11631</xdr:rowOff>
    </xdr:to>
    <xdr:pic>
      <xdr:nvPicPr>
        <xdr:cNvPr id="209" name="Graphique 208" descr="Badge croix contour">
          <a:extLst>
            <a:ext uri="{FF2B5EF4-FFF2-40B4-BE49-F238E27FC236}">
              <a16:creationId xmlns:a16="http://schemas.microsoft.com/office/drawing/2014/main" id="{00000000-0008-0000-1B00-0000D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296594" y="7782659"/>
          <a:ext cx="300182" cy="307005"/>
        </a:xfrm>
        <a:prstGeom prst="rect">
          <a:avLst/>
        </a:prstGeom>
      </xdr:spPr>
    </xdr:pic>
    <xdr:clientData/>
  </xdr:twoCellAnchor>
  <xdr:twoCellAnchor editAs="oneCell">
    <xdr:from>
      <xdr:col>18</xdr:col>
      <xdr:colOff>117288</xdr:colOff>
      <xdr:row>13</xdr:row>
      <xdr:rowOff>1609626</xdr:rowOff>
    </xdr:from>
    <xdr:to>
      <xdr:col>18</xdr:col>
      <xdr:colOff>417470</xdr:colOff>
      <xdr:row>14</xdr:row>
      <xdr:rowOff>11631</xdr:rowOff>
    </xdr:to>
    <xdr:pic>
      <xdr:nvPicPr>
        <xdr:cNvPr id="210" name="Graphique 209" descr="Badge croix contour">
          <a:extLst>
            <a:ext uri="{FF2B5EF4-FFF2-40B4-BE49-F238E27FC236}">
              <a16:creationId xmlns:a16="http://schemas.microsoft.com/office/drawing/2014/main" id="{00000000-0008-0000-1B00-0000D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57862" y="7782659"/>
          <a:ext cx="300182" cy="307005"/>
        </a:xfrm>
        <a:prstGeom prst="rect">
          <a:avLst/>
        </a:prstGeom>
      </xdr:spPr>
    </xdr:pic>
    <xdr:clientData/>
  </xdr:twoCellAnchor>
  <xdr:twoCellAnchor editAs="oneCell">
    <xdr:from>
      <xdr:col>18</xdr:col>
      <xdr:colOff>478556</xdr:colOff>
      <xdr:row>13</xdr:row>
      <xdr:rowOff>1609626</xdr:rowOff>
    </xdr:from>
    <xdr:to>
      <xdr:col>18</xdr:col>
      <xdr:colOff>778738</xdr:colOff>
      <xdr:row>14</xdr:row>
      <xdr:rowOff>11631</xdr:rowOff>
    </xdr:to>
    <xdr:pic>
      <xdr:nvPicPr>
        <xdr:cNvPr id="211" name="Graphique 210" descr="Badge croix contour">
          <a:extLst>
            <a:ext uri="{FF2B5EF4-FFF2-40B4-BE49-F238E27FC236}">
              <a16:creationId xmlns:a16="http://schemas.microsoft.com/office/drawing/2014/main" id="{00000000-0008-0000-1B00-0000D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19130" y="7782659"/>
          <a:ext cx="300182" cy="307005"/>
        </a:xfrm>
        <a:prstGeom prst="rect">
          <a:avLst/>
        </a:prstGeom>
      </xdr:spPr>
    </xdr:pic>
    <xdr:clientData/>
  </xdr:twoCellAnchor>
  <xdr:twoCellAnchor editAs="oneCell">
    <xdr:from>
      <xdr:col>18</xdr:col>
      <xdr:colOff>839824</xdr:colOff>
      <xdr:row>13</xdr:row>
      <xdr:rowOff>1609626</xdr:rowOff>
    </xdr:from>
    <xdr:to>
      <xdr:col>19</xdr:col>
      <xdr:colOff>296811</xdr:colOff>
      <xdr:row>14</xdr:row>
      <xdr:rowOff>11631</xdr:rowOff>
    </xdr:to>
    <xdr:pic>
      <xdr:nvPicPr>
        <xdr:cNvPr id="212" name="Graphique 211" descr="Badge croix contour">
          <a:extLst>
            <a:ext uri="{FF2B5EF4-FFF2-40B4-BE49-F238E27FC236}">
              <a16:creationId xmlns:a16="http://schemas.microsoft.com/office/drawing/2014/main" id="{00000000-0008-0000-1B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80398" y="7782659"/>
          <a:ext cx="300182" cy="307005"/>
        </a:xfrm>
        <a:prstGeom prst="rect">
          <a:avLst/>
        </a:prstGeom>
      </xdr:spPr>
    </xdr:pic>
    <xdr:clientData/>
  </xdr:twoCellAnchor>
  <xdr:twoCellAnchor editAs="oneCell">
    <xdr:from>
      <xdr:col>19</xdr:col>
      <xdr:colOff>357896</xdr:colOff>
      <xdr:row>13</xdr:row>
      <xdr:rowOff>1609626</xdr:rowOff>
    </xdr:from>
    <xdr:to>
      <xdr:col>19</xdr:col>
      <xdr:colOff>658078</xdr:colOff>
      <xdr:row>14</xdr:row>
      <xdr:rowOff>11631</xdr:rowOff>
    </xdr:to>
    <xdr:pic>
      <xdr:nvPicPr>
        <xdr:cNvPr id="213" name="Graphique 212" descr="Badge croix contour">
          <a:extLst>
            <a:ext uri="{FF2B5EF4-FFF2-40B4-BE49-F238E27FC236}">
              <a16:creationId xmlns:a16="http://schemas.microsoft.com/office/drawing/2014/main" id="{00000000-0008-0000-1B00-0000D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41666" y="7782659"/>
          <a:ext cx="300182" cy="307005"/>
        </a:xfrm>
        <a:prstGeom prst="rect">
          <a:avLst/>
        </a:prstGeom>
      </xdr:spPr>
    </xdr:pic>
    <xdr:clientData/>
  </xdr:twoCellAnchor>
  <xdr:twoCellAnchor editAs="oneCell">
    <xdr:from>
      <xdr:col>19</xdr:col>
      <xdr:colOff>719164</xdr:colOff>
      <xdr:row>13</xdr:row>
      <xdr:rowOff>1609626</xdr:rowOff>
    </xdr:from>
    <xdr:to>
      <xdr:col>20</xdr:col>
      <xdr:colOff>182499</xdr:colOff>
      <xdr:row>14</xdr:row>
      <xdr:rowOff>11631</xdr:rowOff>
    </xdr:to>
    <xdr:pic>
      <xdr:nvPicPr>
        <xdr:cNvPr id="214" name="Graphique 213" descr="Badge croix contour">
          <a:extLst>
            <a:ext uri="{FF2B5EF4-FFF2-40B4-BE49-F238E27FC236}">
              <a16:creationId xmlns:a16="http://schemas.microsoft.com/office/drawing/2014/main" id="{00000000-0008-0000-1B00-0000D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02934" y="7782659"/>
          <a:ext cx="300182" cy="307005"/>
        </a:xfrm>
        <a:prstGeom prst="rect">
          <a:avLst/>
        </a:prstGeom>
      </xdr:spPr>
    </xdr:pic>
    <xdr:clientData/>
  </xdr:twoCellAnchor>
  <xdr:twoCellAnchor editAs="oneCell">
    <xdr:from>
      <xdr:col>20</xdr:col>
      <xdr:colOff>237235</xdr:colOff>
      <xdr:row>13</xdr:row>
      <xdr:rowOff>1609626</xdr:rowOff>
    </xdr:from>
    <xdr:to>
      <xdr:col>20</xdr:col>
      <xdr:colOff>543767</xdr:colOff>
      <xdr:row>14</xdr:row>
      <xdr:rowOff>11631</xdr:rowOff>
    </xdr:to>
    <xdr:pic>
      <xdr:nvPicPr>
        <xdr:cNvPr id="215" name="Graphique 214" descr="Badge croix contour">
          <a:extLst>
            <a:ext uri="{FF2B5EF4-FFF2-40B4-BE49-F238E27FC236}">
              <a16:creationId xmlns:a16="http://schemas.microsoft.com/office/drawing/2014/main" id="{00000000-0008-0000-1B00-0000D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64202" y="7782659"/>
          <a:ext cx="300182" cy="307005"/>
        </a:xfrm>
        <a:prstGeom prst="rect">
          <a:avLst/>
        </a:prstGeom>
      </xdr:spPr>
    </xdr:pic>
    <xdr:clientData/>
  </xdr:twoCellAnchor>
  <xdr:twoCellAnchor editAs="oneCell">
    <xdr:from>
      <xdr:col>20</xdr:col>
      <xdr:colOff>598503</xdr:colOff>
      <xdr:row>13</xdr:row>
      <xdr:rowOff>1609626</xdr:rowOff>
    </xdr:from>
    <xdr:to>
      <xdr:col>21</xdr:col>
      <xdr:colOff>55487</xdr:colOff>
      <xdr:row>14</xdr:row>
      <xdr:rowOff>11631</xdr:rowOff>
    </xdr:to>
    <xdr:pic>
      <xdr:nvPicPr>
        <xdr:cNvPr id="216" name="Graphique 215" descr="Badge croix contour">
          <a:extLst>
            <a:ext uri="{FF2B5EF4-FFF2-40B4-BE49-F238E27FC236}">
              <a16:creationId xmlns:a16="http://schemas.microsoft.com/office/drawing/2014/main" id="{00000000-0008-0000-1B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25470" y="7782659"/>
          <a:ext cx="300182" cy="307005"/>
        </a:xfrm>
        <a:prstGeom prst="rect">
          <a:avLst/>
        </a:prstGeom>
      </xdr:spPr>
    </xdr:pic>
    <xdr:clientData/>
  </xdr:twoCellAnchor>
  <xdr:twoCellAnchor editAs="oneCell">
    <xdr:from>
      <xdr:col>21</xdr:col>
      <xdr:colOff>116573</xdr:colOff>
      <xdr:row>13</xdr:row>
      <xdr:rowOff>1609626</xdr:rowOff>
    </xdr:from>
    <xdr:to>
      <xdr:col>21</xdr:col>
      <xdr:colOff>416755</xdr:colOff>
      <xdr:row>14</xdr:row>
      <xdr:rowOff>11631</xdr:rowOff>
    </xdr:to>
    <xdr:pic>
      <xdr:nvPicPr>
        <xdr:cNvPr id="217" name="Graphique 216" descr="Badge croix contour">
          <a:extLst>
            <a:ext uri="{FF2B5EF4-FFF2-40B4-BE49-F238E27FC236}">
              <a16:creationId xmlns:a16="http://schemas.microsoft.com/office/drawing/2014/main" id="{00000000-0008-0000-1B00-0000D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86737" y="7782659"/>
          <a:ext cx="300182" cy="307005"/>
        </a:xfrm>
        <a:prstGeom prst="rect">
          <a:avLst/>
        </a:prstGeom>
      </xdr:spPr>
    </xdr:pic>
    <xdr:clientData/>
  </xdr:twoCellAnchor>
  <xdr:twoCellAnchor editAs="oneCell">
    <xdr:from>
      <xdr:col>16</xdr:col>
      <xdr:colOff>364344</xdr:colOff>
      <xdr:row>14</xdr:row>
      <xdr:rowOff>91270</xdr:rowOff>
    </xdr:from>
    <xdr:to>
      <xdr:col>16</xdr:col>
      <xdr:colOff>664526</xdr:colOff>
      <xdr:row>15</xdr:row>
      <xdr:rowOff>142089</xdr:rowOff>
    </xdr:to>
    <xdr:pic>
      <xdr:nvPicPr>
        <xdr:cNvPr id="218" name="Graphique 217" descr="Badge croix contour">
          <a:extLst>
            <a:ext uri="{FF2B5EF4-FFF2-40B4-BE49-F238E27FC236}">
              <a16:creationId xmlns:a16="http://schemas.microsoft.com/office/drawing/2014/main" id="{00000000-0008-0000-1B00-0000D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169303"/>
          <a:ext cx="300182" cy="307005"/>
        </a:xfrm>
        <a:prstGeom prst="rect">
          <a:avLst/>
        </a:prstGeom>
      </xdr:spPr>
    </xdr:pic>
    <xdr:clientData/>
  </xdr:twoCellAnchor>
  <xdr:twoCellAnchor editAs="oneCell">
    <xdr:from>
      <xdr:col>16</xdr:col>
      <xdr:colOff>701367</xdr:colOff>
      <xdr:row>14</xdr:row>
      <xdr:rowOff>60482</xdr:rowOff>
    </xdr:from>
    <xdr:to>
      <xdr:col>17</xdr:col>
      <xdr:colOff>164702</xdr:colOff>
      <xdr:row>15</xdr:row>
      <xdr:rowOff>124001</xdr:rowOff>
    </xdr:to>
    <xdr:pic>
      <xdr:nvPicPr>
        <xdr:cNvPr id="219" name="Graphique 218" descr="Badge croix contour">
          <a:extLst>
            <a:ext uri="{FF2B5EF4-FFF2-40B4-BE49-F238E27FC236}">
              <a16:creationId xmlns:a16="http://schemas.microsoft.com/office/drawing/2014/main" id="{00000000-0008-0000-1B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76367" y="8138515"/>
          <a:ext cx="300182" cy="307005"/>
        </a:xfrm>
        <a:prstGeom prst="rect">
          <a:avLst/>
        </a:prstGeom>
      </xdr:spPr>
    </xdr:pic>
    <xdr:clientData/>
  </xdr:twoCellAnchor>
  <xdr:twoCellAnchor editAs="oneCell">
    <xdr:from>
      <xdr:col>17</xdr:col>
      <xdr:colOff>219438</xdr:colOff>
      <xdr:row>14</xdr:row>
      <xdr:rowOff>76390</xdr:rowOff>
    </xdr:from>
    <xdr:to>
      <xdr:col>17</xdr:col>
      <xdr:colOff>525970</xdr:colOff>
      <xdr:row>15</xdr:row>
      <xdr:rowOff>133559</xdr:rowOff>
    </xdr:to>
    <xdr:pic>
      <xdr:nvPicPr>
        <xdr:cNvPr id="220" name="Graphique 219" descr="Badge croix contour">
          <a:extLst>
            <a:ext uri="{FF2B5EF4-FFF2-40B4-BE49-F238E27FC236}">
              <a16:creationId xmlns:a16="http://schemas.microsoft.com/office/drawing/2014/main" id="{00000000-0008-0000-1B00-0000D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37635" y="8154423"/>
          <a:ext cx="300182" cy="307005"/>
        </a:xfrm>
        <a:prstGeom prst="rect">
          <a:avLst/>
        </a:prstGeom>
      </xdr:spPr>
    </xdr:pic>
    <xdr:clientData/>
  </xdr:twoCellAnchor>
  <xdr:twoCellAnchor editAs="oneCell">
    <xdr:from>
      <xdr:col>17</xdr:col>
      <xdr:colOff>580706</xdr:colOff>
      <xdr:row>14</xdr:row>
      <xdr:rowOff>76390</xdr:rowOff>
    </xdr:from>
    <xdr:to>
      <xdr:col>18</xdr:col>
      <xdr:colOff>58511</xdr:colOff>
      <xdr:row>15</xdr:row>
      <xdr:rowOff>133559</xdr:rowOff>
    </xdr:to>
    <xdr:pic>
      <xdr:nvPicPr>
        <xdr:cNvPr id="221" name="Graphique 220" descr="Badge croix contour">
          <a:extLst>
            <a:ext uri="{FF2B5EF4-FFF2-40B4-BE49-F238E27FC236}">
              <a16:creationId xmlns:a16="http://schemas.microsoft.com/office/drawing/2014/main" id="{00000000-0008-0000-1B00-0000D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298903" y="8154423"/>
          <a:ext cx="300182" cy="307005"/>
        </a:xfrm>
        <a:prstGeom prst="rect">
          <a:avLst/>
        </a:prstGeom>
      </xdr:spPr>
    </xdr:pic>
    <xdr:clientData/>
  </xdr:twoCellAnchor>
  <xdr:twoCellAnchor editAs="oneCell">
    <xdr:from>
      <xdr:col>18</xdr:col>
      <xdr:colOff>119597</xdr:colOff>
      <xdr:row>14</xdr:row>
      <xdr:rowOff>76390</xdr:rowOff>
    </xdr:from>
    <xdr:to>
      <xdr:col>18</xdr:col>
      <xdr:colOff>419779</xdr:colOff>
      <xdr:row>15</xdr:row>
      <xdr:rowOff>133559</xdr:rowOff>
    </xdr:to>
    <xdr:pic>
      <xdr:nvPicPr>
        <xdr:cNvPr id="222" name="Graphique 221" descr="Badge croix contour">
          <a:extLst>
            <a:ext uri="{FF2B5EF4-FFF2-40B4-BE49-F238E27FC236}">
              <a16:creationId xmlns:a16="http://schemas.microsoft.com/office/drawing/2014/main" id="{00000000-0008-0000-1B00-0000D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60171" y="8154423"/>
          <a:ext cx="300182" cy="307005"/>
        </a:xfrm>
        <a:prstGeom prst="rect">
          <a:avLst/>
        </a:prstGeom>
      </xdr:spPr>
    </xdr:pic>
    <xdr:clientData/>
  </xdr:twoCellAnchor>
  <xdr:twoCellAnchor editAs="oneCell">
    <xdr:from>
      <xdr:col>18</xdr:col>
      <xdr:colOff>480865</xdr:colOff>
      <xdr:row>14</xdr:row>
      <xdr:rowOff>76390</xdr:rowOff>
    </xdr:from>
    <xdr:to>
      <xdr:col>18</xdr:col>
      <xdr:colOff>781047</xdr:colOff>
      <xdr:row>15</xdr:row>
      <xdr:rowOff>133559</xdr:rowOff>
    </xdr:to>
    <xdr:pic>
      <xdr:nvPicPr>
        <xdr:cNvPr id="223" name="Graphique 222" descr="Badge croix contour">
          <a:extLst>
            <a:ext uri="{FF2B5EF4-FFF2-40B4-BE49-F238E27FC236}">
              <a16:creationId xmlns:a16="http://schemas.microsoft.com/office/drawing/2014/main" id="{00000000-0008-0000-1B00-0000D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21439" y="8154423"/>
          <a:ext cx="300182" cy="307005"/>
        </a:xfrm>
        <a:prstGeom prst="rect">
          <a:avLst/>
        </a:prstGeom>
      </xdr:spPr>
    </xdr:pic>
    <xdr:clientData/>
  </xdr:twoCellAnchor>
  <xdr:twoCellAnchor editAs="oneCell">
    <xdr:from>
      <xdr:col>18</xdr:col>
      <xdr:colOff>842133</xdr:colOff>
      <xdr:row>14</xdr:row>
      <xdr:rowOff>76390</xdr:rowOff>
    </xdr:from>
    <xdr:to>
      <xdr:col>19</xdr:col>
      <xdr:colOff>292770</xdr:colOff>
      <xdr:row>15</xdr:row>
      <xdr:rowOff>133559</xdr:rowOff>
    </xdr:to>
    <xdr:pic>
      <xdr:nvPicPr>
        <xdr:cNvPr id="224" name="Graphique 223" descr="Badge croix contour">
          <a:extLst>
            <a:ext uri="{FF2B5EF4-FFF2-40B4-BE49-F238E27FC236}">
              <a16:creationId xmlns:a16="http://schemas.microsoft.com/office/drawing/2014/main" id="{00000000-0008-0000-1B00-0000E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82707" y="8154423"/>
          <a:ext cx="300182" cy="307005"/>
        </a:xfrm>
        <a:prstGeom prst="rect">
          <a:avLst/>
        </a:prstGeom>
      </xdr:spPr>
    </xdr:pic>
    <xdr:clientData/>
  </xdr:twoCellAnchor>
  <xdr:twoCellAnchor editAs="oneCell">
    <xdr:from>
      <xdr:col>19</xdr:col>
      <xdr:colOff>360205</xdr:colOff>
      <xdr:row>14</xdr:row>
      <xdr:rowOff>76390</xdr:rowOff>
    </xdr:from>
    <xdr:to>
      <xdr:col>19</xdr:col>
      <xdr:colOff>660387</xdr:colOff>
      <xdr:row>15</xdr:row>
      <xdr:rowOff>133559</xdr:rowOff>
    </xdr:to>
    <xdr:pic>
      <xdr:nvPicPr>
        <xdr:cNvPr id="225" name="Graphique 224" descr="Badge croix contour">
          <a:extLst>
            <a:ext uri="{FF2B5EF4-FFF2-40B4-BE49-F238E27FC236}">
              <a16:creationId xmlns:a16="http://schemas.microsoft.com/office/drawing/2014/main" id="{00000000-0008-0000-1B00-0000E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43975" y="8154423"/>
          <a:ext cx="300182" cy="307005"/>
        </a:xfrm>
        <a:prstGeom prst="rect">
          <a:avLst/>
        </a:prstGeom>
      </xdr:spPr>
    </xdr:pic>
    <xdr:clientData/>
  </xdr:twoCellAnchor>
  <xdr:twoCellAnchor editAs="oneCell">
    <xdr:from>
      <xdr:col>19</xdr:col>
      <xdr:colOff>721473</xdr:colOff>
      <xdr:row>14</xdr:row>
      <xdr:rowOff>76390</xdr:rowOff>
    </xdr:from>
    <xdr:to>
      <xdr:col>20</xdr:col>
      <xdr:colOff>178458</xdr:colOff>
      <xdr:row>15</xdr:row>
      <xdr:rowOff>133559</xdr:rowOff>
    </xdr:to>
    <xdr:pic>
      <xdr:nvPicPr>
        <xdr:cNvPr id="226" name="Graphique 225" descr="Badge croix contour">
          <a:extLst>
            <a:ext uri="{FF2B5EF4-FFF2-40B4-BE49-F238E27FC236}">
              <a16:creationId xmlns:a16="http://schemas.microsoft.com/office/drawing/2014/main" id="{00000000-0008-0000-1B00-0000E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05243" y="8154423"/>
          <a:ext cx="300182" cy="307005"/>
        </a:xfrm>
        <a:prstGeom prst="rect">
          <a:avLst/>
        </a:prstGeom>
      </xdr:spPr>
    </xdr:pic>
    <xdr:clientData/>
  </xdr:twoCellAnchor>
  <xdr:twoCellAnchor editAs="oneCell">
    <xdr:from>
      <xdr:col>20</xdr:col>
      <xdr:colOff>239544</xdr:colOff>
      <xdr:row>14</xdr:row>
      <xdr:rowOff>76390</xdr:rowOff>
    </xdr:from>
    <xdr:to>
      <xdr:col>20</xdr:col>
      <xdr:colOff>546076</xdr:colOff>
      <xdr:row>15</xdr:row>
      <xdr:rowOff>133559</xdr:rowOff>
    </xdr:to>
    <xdr:pic>
      <xdr:nvPicPr>
        <xdr:cNvPr id="227" name="Graphique 226" descr="Badge croix contour">
          <a:extLst>
            <a:ext uri="{FF2B5EF4-FFF2-40B4-BE49-F238E27FC236}">
              <a16:creationId xmlns:a16="http://schemas.microsoft.com/office/drawing/2014/main" id="{00000000-0008-0000-1B00-0000E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66511" y="8154423"/>
          <a:ext cx="300182" cy="307005"/>
        </a:xfrm>
        <a:prstGeom prst="rect">
          <a:avLst/>
        </a:prstGeom>
      </xdr:spPr>
    </xdr:pic>
    <xdr:clientData/>
  </xdr:twoCellAnchor>
  <xdr:twoCellAnchor editAs="oneCell">
    <xdr:from>
      <xdr:col>20</xdr:col>
      <xdr:colOff>600812</xdr:colOff>
      <xdr:row>14</xdr:row>
      <xdr:rowOff>76390</xdr:rowOff>
    </xdr:from>
    <xdr:to>
      <xdr:col>21</xdr:col>
      <xdr:colOff>57796</xdr:colOff>
      <xdr:row>15</xdr:row>
      <xdr:rowOff>133559</xdr:rowOff>
    </xdr:to>
    <xdr:pic>
      <xdr:nvPicPr>
        <xdr:cNvPr id="228" name="Graphique 227" descr="Badge croix contour">
          <a:extLst>
            <a:ext uri="{FF2B5EF4-FFF2-40B4-BE49-F238E27FC236}">
              <a16:creationId xmlns:a16="http://schemas.microsoft.com/office/drawing/2014/main" id="{00000000-0008-0000-1B00-0000E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27779" y="8154423"/>
          <a:ext cx="300182" cy="307005"/>
        </a:xfrm>
        <a:prstGeom prst="rect">
          <a:avLst/>
        </a:prstGeom>
      </xdr:spPr>
    </xdr:pic>
    <xdr:clientData/>
  </xdr:twoCellAnchor>
  <xdr:twoCellAnchor editAs="oneCell">
    <xdr:from>
      <xdr:col>21</xdr:col>
      <xdr:colOff>118882</xdr:colOff>
      <xdr:row>14</xdr:row>
      <xdr:rowOff>76390</xdr:rowOff>
    </xdr:from>
    <xdr:to>
      <xdr:col>21</xdr:col>
      <xdr:colOff>419064</xdr:colOff>
      <xdr:row>15</xdr:row>
      <xdr:rowOff>133559</xdr:rowOff>
    </xdr:to>
    <xdr:pic>
      <xdr:nvPicPr>
        <xdr:cNvPr id="229" name="Graphique 228" descr="Badge croix contour">
          <a:extLst>
            <a:ext uri="{FF2B5EF4-FFF2-40B4-BE49-F238E27FC236}">
              <a16:creationId xmlns:a16="http://schemas.microsoft.com/office/drawing/2014/main" id="{00000000-0008-0000-1B00-0000E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89046" y="8154423"/>
          <a:ext cx="300182" cy="307005"/>
        </a:xfrm>
        <a:prstGeom prst="rect">
          <a:avLst/>
        </a:prstGeom>
      </xdr:spPr>
    </xdr:pic>
    <xdr:clientData/>
  </xdr:twoCellAnchor>
  <xdr:twoCellAnchor editAs="oneCell">
    <xdr:from>
      <xdr:col>16</xdr:col>
      <xdr:colOff>364344</xdr:colOff>
      <xdr:row>15</xdr:row>
      <xdr:rowOff>215250</xdr:rowOff>
    </xdr:from>
    <xdr:to>
      <xdr:col>16</xdr:col>
      <xdr:colOff>664526</xdr:colOff>
      <xdr:row>18</xdr:row>
      <xdr:rowOff>64222</xdr:rowOff>
    </xdr:to>
    <xdr:pic>
      <xdr:nvPicPr>
        <xdr:cNvPr id="230" name="Graphique 229" descr="Badge croix contour">
          <a:extLst>
            <a:ext uri="{FF2B5EF4-FFF2-40B4-BE49-F238E27FC236}">
              <a16:creationId xmlns:a16="http://schemas.microsoft.com/office/drawing/2014/main" id="{00000000-0008-0000-1B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543119"/>
          <a:ext cx="300182" cy="307005"/>
        </a:xfrm>
        <a:prstGeom prst="rect">
          <a:avLst/>
        </a:prstGeom>
      </xdr:spPr>
    </xdr:pic>
    <xdr:clientData/>
  </xdr:twoCellAnchor>
  <xdr:twoCellAnchor editAs="oneCell">
    <xdr:from>
      <xdr:col>16</xdr:col>
      <xdr:colOff>726767</xdr:colOff>
      <xdr:row>15</xdr:row>
      <xdr:rowOff>192159</xdr:rowOff>
    </xdr:from>
    <xdr:to>
      <xdr:col>17</xdr:col>
      <xdr:colOff>183752</xdr:colOff>
      <xdr:row>18</xdr:row>
      <xdr:rowOff>41131</xdr:rowOff>
    </xdr:to>
    <xdr:pic>
      <xdr:nvPicPr>
        <xdr:cNvPr id="231" name="Graphique 230" descr="Badge croix contour">
          <a:extLst>
            <a:ext uri="{FF2B5EF4-FFF2-40B4-BE49-F238E27FC236}">
              <a16:creationId xmlns:a16="http://schemas.microsoft.com/office/drawing/2014/main" id="{00000000-0008-0000-1B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01767" y="8520028"/>
          <a:ext cx="300182" cy="307005"/>
        </a:xfrm>
        <a:prstGeom prst="rect">
          <a:avLst/>
        </a:prstGeom>
      </xdr:spPr>
    </xdr:pic>
    <xdr:clientData/>
  </xdr:twoCellAnchor>
  <xdr:twoCellAnchor editAs="oneCell">
    <xdr:from>
      <xdr:col>17</xdr:col>
      <xdr:colOff>244838</xdr:colOff>
      <xdr:row>15</xdr:row>
      <xdr:rowOff>175227</xdr:rowOff>
    </xdr:from>
    <xdr:to>
      <xdr:col>17</xdr:col>
      <xdr:colOff>545020</xdr:colOff>
      <xdr:row>18</xdr:row>
      <xdr:rowOff>30549</xdr:rowOff>
    </xdr:to>
    <xdr:pic>
      <xdr:nvPicPr>
        <xdr:cNvPr id="232" name="Graphique 231" descr="Badge croix contour">
          <a:extLst>
            <a:ext uri="{FF2B5EF4-FFF2-40B4-BE49-F238E27FC236}">
              <a16:creationId xmlns:a16="http://schemas.microsoft.com/office/drawing/2014/main" id="{00000000-0008-0000-1B00-0000E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63035" y="8503096"/>
          <a:ext cx="300182" cy="307005"/>
        </a:xfrm>
        <a:prstGeom prst="rect">
          <a:avLst/>
        </a:prstGeom>
      </xdr:spPr>
    </xdr:pic>
    <xdr:clientData/>
  </xdr:twoCellAnchor>
  <xdr:twoCellAnchor editAs="oneCell">
    <xdr:from>
      <xdr:col>17</xdr:col>
      <xdr:colOff>606106</xdr:colOff>
      <xdr:row>15</xdr:row>
      <xdr:rowOff>175227</xdr:rowOff>
    </xdr:from>
    <xdr:to>
      <xdr:col>18</xdr:col>
      <xdr:colOff>83911</xdr:colOff>
      <xdr:row>18</xdr:row>
      <xdr:rowOff>30549</xdr:rowOff>
    </xdr:to>
    <xdr:pic>
      <xdr:nvPicPr>
        <xdr:cNvPr id="233" name="Graphique 232" descr="Badge croix contour">
          <a:extLst>
            <a:ext uri="{FF2B5EF4-FFF2-40B4-BE49-F238E27FC236}">
              <a16:creationId xmlns:a16="http://schemas.microsoft.com/office/drawing/2014/main" id="{00000000-0008-0000-1B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24303" y="8503096"/>
          <a:ext cx="300182" cy="307005"/>
        </a:xfrm>
        <a:prstGeom prst="rect">
          <a:avLst/>
        </a:prstGeom>
      </xdr:spPr>
    </xdr:pic>
    <xdr:clientData/>
  </xdr:twoCellAnchor>
  <xdr:twoCellAnchor editAs="oneCell">
    <xdr:from>
      <xdr:col>18</xdr:col>
      <xdr:colOff>144997</xdr:colOff>
      <xdr:row>15</xdr:row>
      <xdr:rowOff>175227</xdr:rowOff>
    </xdr:from>
    <xdr:to>
      <xdr:col>18</xdr:col>
      <xdr:colOff>445179</xdr:colOff>
      <xdr:row>18</xdr:row>
      <xdr:rowOff>30549</xdr:rowOff>
    </xdr:to>
    <xdr:pic>
      <xdr:nvPicPr>
        <xdr:cNvPr id="234" name="Graphique 233" descr="Badge croix contour">
          <a:extLst>
            <a:ext uri="{FF2B5EF4-FFF2-40B4-BE49-F238E27FC236}">
              <a16:creationId xmlns:a16="http://schemas.microsoft.com/office/drawing/2014/main" id="{00000000-0008-0000-1B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85571" y="8503096"/>
          <a:ext cx="300182" cy="307005"/>
        </a:xfrm>
        <a:prstGeom prst="rect">
          <a:avLst/>
        </a:prstGeom>
      </xdr:spPr>
    </xdr:pic>
    <xdr:clientData/>
  </xdr:twoCellAnchor>
  <xdr:twoCellAnchor editAs="oneCell">
    <xdr:from>
      <xdr:col>18</xdr:col>
      <xdr:colOff>506265</xdr:colOff>
      <xdr:row>15</xdr:row>
      <xdr:rowOff>175227</xdr:rowOff>
    </xdr:from>
    <xdr:to>
      <xdr:col>18</xdr:col>
      <xdr:colOff>812797</xdr:colOff>
      <xdr:row>18</xdr:row>
      <xdr:rowOff>30549</xdr:rowOff>
    </xdr:to>
    <xdr:pic>
      <xdr:nvPicPr>
        <xdr:cNvPr id="235" name="Graphique 234" descr="Badge croix contour">
          <a:extLst>
            <a:ext uri="{FF2B5EF4-FFF2-40B4-BE49-F238E27FC236}">
              <a16:creationId xmlns:a16="http://schemas.microsoft.com/office/drawing/2014/main" id="{00000000-0008-0000-1B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46839" y="8503096"/>
          <a:ext cx="300182" cy="307005"/>
        </a:xfrm>
        <a:prstGeom prst="rect">
          <a:avLst/>
        </a:prstGeom>
      </xdr:spPr>
    </xdr:pic>
    <xdr:clientData/>
  </xdr:twoCellAnchor>
  <xdr:twoCellAnchor editAs="oneCell">
    <xdr:from>
      <xdr:col>19</xdr:col>
      <xdr:colOff>24337</xdr:colOff>
      <xdr:row>15</xdr:row>
      <xdr:rowOff>175227</xdr:rowOff>
    </xdr:from>
    <xdr:to>
      <xdr:col>19</xdr:col>
      <xdr:colOff>324519</xdr:colOff>
      <xdr:row>18</xdr:row>
      <xdr:rowOff>30549</xdr:rowOff>
    </xdr:to>
    <xdr:pic>
      <xdr:nvPicPr>
        <xdr:cNvPr id="236" name="Graphique 235" descr="Badge croix contour">
          <a:extLst>
            <a:ext uri="{FF2B5EF4-FFF2-40B4-BE49-F238E27FC236}">
              <a16:creationId xmlns:a16="http://schemas.microsoft.com/office/drawing/2014/main" id="{00000000-0008-0000-1B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08107" y="8503096"/>
          <a:ext cx="300182" cy="307005"/>
        </a:xfrm>
        <a:prstGeom prst="rect">
          <a:avLst/>
        </a:prstGeom>
      </xdr:spPr>
    </xdr:pic>
    <xdr:clientData/>
  </xdr:twoCellAnchor>
  <xdr:twoCellAnchor editAs="oneCell">
    <xdr:from>
      <xdr:col>19</xdr:col>
      <xdr:colOff>385605</xdr:colOff>
      <xdr:row>15</xdr:row>
      <xdr:rowOff>175227</xdr:rowOff>
    </xdr:from>
    <xdr:to>
      <xdr:col>19</xdr:col>
      <xdr:colOff>685787</xdr:colOff>
      <xdr:row>18</xdr:row>
      <xdr:rowOff>30549</xdr:rowOff>
    </xdr:to>
    <xdr:pic>
      <xdr:nvPicPr>
        <xdr:cNvPr id="237" name="Graphique 236" descr="Badge croix contour">
          <a:extLst>
            <a:ext uri="{FF2B5EF4-FFF2-40B4-BE49-F238E27FC236}">
              <a16:creationId xmlns:a16="http://schemas.microsoft.com/office/drawing/2014/main" id="{00000000-0008-0000-1B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9375" y="8503096"/>
          <a:ext cx="300182" cy="307005"/>
        </a:xfrm>
        <a:prstGeom prst="rect">
          <a:avLst/>
        </a:prstGeom>
      </xdr:spPr>
    </xdr:pic>
    <xdr:clientData/>
  </xdr:twoCellAnchor>
  <xdr:twoCellAnchor editAs="oneCell">
    <xdr:from>
      <xdr:col>19</xdr:col>
      <xdr:colOff>746873</xdr:colOff>
      <xdr:row>15</xdr:row>
      <xdr:rowOff>175227</xdr:rowOff>
    </xdr:from>
    <xdr:to>
      <xdr:col>20</xdr:col>
      <xdr:colOff>197508</xdr:colOff>
      <xdr:row>18</xdr:row>
      <xdr:rowOff>30549</xdr:rowOff>
    </xdr:to>
    <xdr:pic>
      <xdr:nvPicPr>
        <xdr:cNvPr id="238" name="Graphique 237" descr="Badge croix contour">
          <a:extLst>
            <a:ext uri="{FF2B5EF4-FFF2-40B4-BE49-F238E27FC236}">
              <a16:creationId xmlns:a16="http://schemas.microsoft.com/office/drawing/2014/main" id="{00000000-0008-0000-1B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30643" y="8503096"/>
          <a:ext cx="300182" cy="307005"/>
        </a:xfrm>
        <a:prstGeom prst="rect">
          <a:avLst/>
        </a:prstGeom>
      </xdr:spPr>
    </xdr:pic>
    <xdr:clientData/>
  </xdr:twoCellAnchor>
  <xdr:twoCellAnchor editAs="oneCell">
    <xdr:from>
      <xdr:col>20</xdr:col>
      <xdr:colOff>264944</xdr:colOff>
      <xdr:row>15</xdr:row>
      <xdr:rowOff>175227</xdr:rowOff>
    </xdr:from>
    <xdr:to>
      <xdr:col>20</xdr:col>
      <xdr:colOff>565126</xdr:colOff>
      <xdr:row>18</xdr:row>
      <xdr:rowOff>30549</xdr:rowOff>
    </xdr:to>
    <xdr:pic>
      <xdr:nvPicPr>
        <xdr:cNvPr id="239" name="Graphique 238" descr="Badge croix contour">
          <a:extLst>
            <a:ext uri="{FF2B5EF4-FFF2-40B4-BE49-F238E27FC236}">
              <a16:creationId xmlns:a16="http://schemas.microsoft.com/office/drawing/2014/main" id="{00000000-0008-0000-1B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91911" y="8503096"/>
          <a:ext cx="300182" cy="307005"/>
        </a:xfrm>
        <a:prstGeom prst="rect">
          <a:avLst/>
        </a:prstGeom>
      </xdr:spPr>
    </xdr:pic>
    <xdr:clientData/>
  </xdr:twoCellAnchor>
  <xdr:twoCellAnchor editAs="oneCell">
    <xdr:from>
      <xdr:col>20</xdr:col>
      <xdr:colOff>626212</xdr:colOff>
      <xdr:row>15</xdr:row>
      <xdr:rowOff>175227</xdr:rowOff>
    </xdr:from>
    <xdr:to>
      <xdr:col>21</xdr:col>
      <xdr:colOff>83196</xdr:colOff>
      <xdr:row>18</xdr:row>
      <xdr:rowOff>30549</xdr:rowOff>
    </xdr:to>
    <xdr:pic>
      <xdr:nvPicPr>
        <xdr:cNvPr id="240" name="Graphique 239" descr="Badge croix contour">
          <a:extLst>
            <a:ext uri="{FF2B5EF4-FFF2-40B4-BE49-F238E27FC236}">
              <a16:creationId xmlns:a16="http://schemas.microsoft.com/office/drawing/2014/main" id="{00000000-0008-0000-1B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53179" y="8503096"/>
          <a:ext cx="300182" cy="307005"/>
        </a:xfrm>
        <a:prstGeom prst="rect">
          <a:avLst/>
        </a:prstGeom>
      </xdr:spPr>
    </xdr:pic>
    <xdr:clientData/>
  </xdr:twoCellAnchor>
  <xdr:twoCellAnchor editAs="oneCell">
    <xdr:from>
      <xdr:col>21</xdr:col>
      <xdr:colOff>144282</xdr:colOff>
      <xdr:row>15</xdr:row>
      <xdr:rowOff>175227</xdr:rowOff>
    </xdr:from>
    <xdr:to>
      <xdr:col>21</xdr:col>
      <xdr:colOff>450814</xdr:colOff>
      <xdr:row>18</xdr:row>
      <xdr:rowOff>30549</xdr:rowOff>
    </xdr:to>
    <xdr:pic>
      <xdr:nvPicPr>
        <xdr:cNvPr id="241" name="Graphique 240" descr="Badge croix contour">
          <a:extLst>
            <a:ext uri="{FF2B5EF4-FFF2-40B4-BE49-F238E27FC236}">
              <a16:creationId xmlns:a16="http://schemas.microsoft.com/office/drawing/2014/main" id="{00000000-0008-0000-1B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14446" y="8503096"/>
          <a:ext cx="300182" cy="307005"/>
        </a:xfrm>
        <a:prstGeom prst="rect">
          <a:avLst/>
        </a:prstGeom>
      </xdr:spPr>
    </xdr:pic>
    <xdr:clientData/>
  </xdr:twoCellAnchor>
  <xdr:twoCellAnchor editAs="oneCell">
    <xdr:from>
      <xdr:col>16</xdr:col>
      <xdr:colOff>364344</xdr:colOff>
      <xdr:row>18</xdr:row>
      <xdr:rowOff>131033</xdr:rowOff>
    </xdr:from>
    <xdr:to>
      <xdr:col>16</xdr:col>
      <xdr:colOff>664526</xdr:colOff>
      <xdr:row>20</xdr:row>
      <xdr:rowOff>48815</xdr:rowOff>
    </xdr:to>
    <xdr:pic>
      <xdr:nvPicPr>
        <xdr:cNvPr id="242" name="Graphique 241" descr="Badge croix contour">
          <a:extLst>
            <a:ext uri="{FF2B5EF4-FFF2-40B4-BE49-F238E27FC236}">
              <a16:creationId xmlns:a16="http://schemas.microsoft.com/office/drawing/2014/main" id="{00000000-0008-0000-1B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8916935"/>
          <a:ext cx="300182" cy="307005"/>
        </a:xfrm>
        <a:prstGeom prst="rect">
          <a:avLst/>
        </a:prstGeom>
      </xdr:spPr>
    </xdr:pic>
    <xdr:clientData/>
  </xdr:twoCellAnchor>
  <xdr:twoCellAnchor editAs="oneCell">
    <xdr:from>
      <xdr:col>16</xdr:col>
      <xdr:colOff>717531</xdr:colOff>
      <xdr:row>18</xdr:row>
      <xdr:rowOff>115639</xdr:rowOff>
    </xdr:from>
    <xdr:to>
      <xdr:col>17</xdr:col>
      <xdr:colOff>174516</xdr:colOff>
      <xdr:row>20</xdr:row>
      <xdr:rowOff>27071</xdr:rowOff>
    </xdr:to>
    <xdr:pic>
      <xdr:nvPicPr>
        <xdr:cNvPr id="243" name="Graphique 242" descr="Badge croix contour">
          <a:extLst>
            <a:ext uri="{FF2B5EF4-FFF2-40B4-BE49-F238E27FC236}">
              <a16:creationId xmlns:a16="http://schemas.microsoft.com/office/drawing/2014/main" id="{00000000-0008-0000-1B00-0000F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92531" y="8901541"/>
          <a:ext cx="300182" cy="307005"/>
        </a:xfrm>
        <a:prstGeom prst="rect">
          <a:avLst/>
        </a:prstGeom>
      </xdr:spPr>
    </xdr:pic>
    <xdr:clientData/>
  </xdr:twoCellAnchor>
  <xdr:twoCellAnchor editAs="oneCell">
    <xdr:from>
      <xdr:col>17</xdr:col>
      <xdr:colOff>235602</xdr:colOff>
      <xdr:row>18</xdr:row>
      <xdr:rowOff>100503</xdr:rowOff>
    </xdr:from>
    <xdr:to>
      <xdr:col>17</xdr:col>
      <xdr:colOff>535784</xdr:colOff>
      <xdr:row>20</xdr:row>
      <xdr:rowOff>11935</xdr:rowOff>
    </xdr:to>
    <xdr:pic>
      <xdr:nvPicPr>
        <xdr:cNvPr id="244" name="Graphique 243" descr="Badge croix contour">
          <a:extLst>
            <a:ext uri="{FF2B5EF4-FFF2-40B4-BE49-F238E27FC236}">
              <a16:creationId xmlns:a16="http://schemas.microsoft.com/office/drawing/2014/main" id="{00000000-0008-0000-1B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53799" y="8886405"/>
          <a:ext cx="300182" cy="307005"/>
        </a:xfrm>
        <a:prstGeom prst="rect">
          <a:avLst/>
        </a:prstGeom>
      </xdr:spPr>
    </xdr:pic>
    <xdr:clientData/>
  </xdr:twoCellAnchor>
  <xdr:twoCellAnchor editAs="oneCell">
    <xdr:from>
      <xdr:col>17</xdr:col>
      <xdr:colOff>596870</xdr:colOff>
      <xdr:row>18</xdr:row>
      <xdr:rowOff>100503</xdr:rowOff>
    </xdr:from>
    <xdr:to>
      <xdr:col>18</xdr:col>
      <xdr:colOff>74675</xdr:colOff>
      <xdr:row>20</xdr:row>
      <xdr:rowOff>11935</xdr:rowOff>
    </xdr:to>
    <xdr:pic>
      <xdr:nvPicPr>
        <xdr:cNvPr id="254" name="Graphique 253" descr="Badge croix contour">
          <a:extLst>
            <a:ext uri="{FF2B5EF4-FFF2-40B4-BE49-F238E27FC236}">
              <a16:creationId xmlns:a16="http://schemas.microsoft.com/office/drawing/2014/main" id="{00000000-0008-0000-1B00-0000F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15067" y="8886405"/>
          <a:ext cx="300182" cy="307005"/>
        </a:xfrm>
        <a:prstGeom prst="rect">
          <a:avLst/>
        </a:prstGeom>
      </xdr:spPr>
    </xdr:pic>
    <xdr:clientData/>
  </xdr:twoCellAnchor>
  <xdr:twoCellAnchor editAs="oneCell">
    <xdr:from>
      <xdr:col>18</xdr:col>
      <xdr:colOff>135761</xdr:colOff>
      <xdr:row>18</xdr:row>
      <xdr:rowOff>100503</xdr:rowOff>
    </xdr:from>
    <xdr:to>
      <xdr:col>18</xdr:col>
      <xdr:colOff>435943</xdr:colOff>
      <xdr:row>20</xdr:row>
      <xdr:rowOff>11935</xdr:rowOff>
    </xdr:to>
    <xdr:pic>
      <xdr:nvPicPr>
        <xdr:cNvPr id="255" name="Graphique 254" descr="Badge croix contour">
          <a:extLst>
            <a:ext uri="{FF2B5EF4-FFF2-40B4-BE49-F238E27FC236}">
              <a16:creationId xmlns:a16="http://schemas.microsoft.com/office/drawing/2014/main" id="{00000000-0008-0000-1B00-0000F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676335" y="8886405"/>
          <a:ext cx="300182" cy="307005"/>
        </a:xfrm>
        <a:prstGeom prst="rect">
          <a:avLst/>
        </a:prstGeom>
      </xdr:spPr>
    </xdr:pic>
    <xdr:clientData/>
  </xdr:twoCellAnchor>
  <xdr:twoCellAnchor editAs="oneCell">
    <xdr:from>
      <xdr:col>18</xdr:col>
      <xdr:colOff>497029</xdr:colOff>
      <xdr:row>18</xdr:row>
      <xdr:rowOff>100503</xdr:rowOff>
    </xdr:from>
    <xdr:to>
      <xdr:col>18</xdr:col>
      <xdr:colOff>797211</xdr:colOff>
      <xdr:row>20</xdr:row>
      <xdr:rowOff>11935</xdr:rowOff>
    </xdr:to>
    <xdr:pic>
      <xdr:nvPicPr>
        <xdr:cNvPr id="256" name="Graphique 255" descr="Badge croix contour">
          <a:extLst>
            <a:ext uri="{FF2B5EF4-FFF2-40B4-BE49-F238E27FC236}">
              <a16:creationId xmlns:a16="http://schemas.microsoft.com/office/drawing/2014/main" id="{00000000-0008-0000-1B00-00000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37603" y="8886405"/>
          <a:ext cx="300182" cy="307005"/>
        </a:xfrm>
        <a:prstGeom prst="rect">
          <a:avLst/>
        </a:prstGeom>
      </xdr:spPr>
    </xdr:pic>
    <xdr:clientData/>
  </xdr:twoCellAnchor>
  <xdr:twoCellAnchor editAs="oneCell">
    <xdr:from>
      <xdr:col>19</xdr:col>
      <xdr:colOff>15101</xdr:colOff>
      <xdr:row>18</xdr:row>
      <xdr:rowOff>100503</xdr:rowOff>
    </xdr:from>
    <xdr:to>
      <xdr:col>19</xdr:col>
      <xdr:colOff>315283</xdr:colOff>
      <xdr:row>20</xdr:row>
      <xdr:rowOff>11935</xdr:rowOff>
    </xdr:to>
    <xdr:pic>
      <xdr:nvPicPr>
        <xdr:cNvPr id="257" name="Graphique 256" descr="Badge croix contour">
          <a:extLst>
            <a:ext uri="{FF2B5EF4-FFF2-40B4-BE49-F238E27FC236}">
              <a16:creationId xmlns:a16="http://schemas.microsoft.com/office/drawing/2014/main" id="{00000000-0008-0000-1B00-00000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98871" y="8886405"/>
          <a:ext cx="300182" cy="307005"/>
        </a:xfrm>
        <a:prstGeom prst="rect">
          <a:avLst/>
        </a:prstGeom>
      </xdr:spPr>
    </xdr:pic>
    <xdr:clientData/>
  </xdr:twoCellAnchor>
  <xdr:twoCellAnchor editAs="oneCell">
    <xdr:from>
      <xdr:col>19</xdr:col>
      <xdr:colOff>376369</xdr:colOff>
      <xdr:row>18</xdr:row>
      <xdr:rowOff>100503</xdr:rowOff>
    </xdr:from>
    <xdr:to>
      <xdr:col>19</xdr:col>
      <xdr:colOff>676551</xdr:colOff>
      <xdr:row>20</xdr:row>
      <xdr:rowOff>11935</xdr:rowOff>
    </xdr:to>
    <xdr:pic>
      <xdr:nvPicPr>
        <xdr:cNvPr id="258" name="Graphique 257" descr="Badge croix contour">
          <a:extLst>
            <a:ext uri="{FF2B5EF4-FFF2-40B4-BE49-F238E27FC236}">
              <a16:creationId xmlns:a16="http://schemas.microsoft.com/office/drawing/2014/main" id="{00000000-0008-0000-1B00-00000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0139" y="8886405"/>
          <a:ext cx="300182" cy="307005"/>
        </a:xfrm>
        <a:prstGeom prst="rect">
          <a:avLst/>
        </a:prstGeom>
      </xdr:spPr>
    </xdr:pic>
    <xdr:clientData/>
  </xdr:twoCellAnchor>
  <xdr:twoCellAnchor editAs="oneCell">
    <xdr:from>
      <xdr:col>19</xdr:col>
      <xdr:colOff>737637</xdr:colOff>
      <xdr:row>18</xdr:row>
      <xdr:rowOff>100503</xdr:rowOff>
    </xdr:from>
    <xdr:to>
      <xdr:col>20</xdr:col>
      <xdr:colOff>200972</xdr:colOff>
      <xdr:row>20</xdr:row>
      <xdr:rowOff>11935</xdr:rowOff>
    </xdr:to>
    <xdr:pic>
      <xdr:nvPicPr>
        <xdr:cNvPr id="259" name="Graphique 258" descr="Badge croix contour">
          <a:extLst>
            <a:ext uri="{FF2B5EF4-FFF2-40B4-BE49-F238E27FC236}">
              <a16:creationId xmlns:a16="http://schemas.microsoft.com/office/drawing/2014/main" id="{00000000-0008-0000-1B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21407" y="8886405"/>
          <a:ext cx="300182" cy="307005"/>
        </a:xfrm>
        <a:prstGeom prst="rect">
          <a:avLst/>
        </a:prstGeom>
      </xdr:spPr>
    </xdr:pic>
    <xdr:clientData/>
  </xdr:twoCellAnchor>
  <xdr:twoCellAnchor editAs="oneCell">
    <xdr:from>
      <xdr:col>20</xdr:col>
      <xdr:colOff>255708</xdr:colOff>
      <xdr:row>18</xdr:row>
      <xdr:rowOff>100503</xdr:rowOff>
    </xdr:from>
    <xdr:to>
      <xdr:col>20</xdr:col>
      <xdr:colOff>562240</xdr:colOff>
      <xdr:row>20</xdr:row>
      <xdr:rowOff>11935</xdr:rowOff>
    </xdr:to>
    <xdr:pic>
      <xdr:nvPicPr>
        <xdr:cNvPr id="260" name="Graphique 259" descr="Badge croix contour">
          <a:extLst>
            <a:ext uri="{FF2B5EF4-FFF2-40B4-BE49-F238E27FC236}">
              <a16:creationId xmlns:a16="http://schemas.microsoft.com/office/drawing/2014/main" id="{00000000-0008-0000-1B00-00000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482675" y="8886405"/>
          <a:ext cx="300182" cy="307005"/>
        </a:xfrm>
        <a:prstGeom prst="rect">
          <a:avLst/>
        </a:prstGeom>
      </xdr:spPr>
    </xdr:pic>
    <xdr:clientData/>
  </xdr:twoCellAnchor>
  <xdr:twoCellAnchor editAs="oneCell">
    <xdr:from>
      <xdr:col>20</xdr:col>
      <xdr:colOff>616976</xdr:colOff>
      <xdr:row>18</xdr:row>
      <xdr:rowOff>100503</xdr:rowOff>
    </xdr:from>
    <xdr:to>
      <xdr:col>21</xdr:col>
      <xdr:colOff>73960</xdr:colOff>
      <xdr:row>20</xdr:row>
      <xdr:rowOff>11935</xdr:rowOff>
    </xdr:to>
    <xdr:pic>
      <xdr:nvPicPr>
        <xdr:cNvPr id="261" name="Graphique 260" descr="Badge croix contour">
          <a:extLst>
            <a:ext uri="{FF2B5EF4-FFF2-40B4-BE49-F238E27FC236}">
              <a16:creationId xmlns:a16="http://schemas.microsoft.com/office/drawing/2014/main" id="{00000000-0008-0000-1B00-00000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43943" y="8886405"/>
          <a:ext cx="300182" cy="307005"/>
        </a:xfrm>
        <a:prstGeom prst="rect">
          <a:avLst/>
        </a:prstGeom>
      </xdr:spPr>
    </xdr:pic>
    <xdr:clientData/>
  </xdr:twoCellAnchor>
  <xdr:twoCellAnchor editAs="oneCell">
    <xdr:from>
      <xdr:col>21</xdr:col>
      <xdr:colOff>135046</xdr:colOff>
      <xdr:row>18</xdr:row>
      <xdr:rowOff>100503</xdr:rowOff>
    </xdr:from>
    <xdr:to>
      <xdr:col>21</xdr:col>
      <xdr:colOff>435228</xdr:colOff>
      <xdr:row>20</xdr:row>
      <xdr:rowOff>11935</xdr:rowOff>
    </xdr:to>
    <xdr:pic>
      <xdr:nvPicPr>
        <xdr:cNvPr id="262" name="Graphique 261" descr="Badge croix contour">
          <a:extLst>
            <a:ext uri="{FF2B5EF4-FFF2-40B4-BE49-F238E27FC236}">
              <a16:creationId xmlns:a16="http://schemas.microsoft.com/office/drawing/2014/main" id="{00000000-0008-0000-1B00-00000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05210" y="8886405"/>
          <a:ext cx="300182" cy="307005"/>
        </a:xfrm>
        <a:prstGeom prst="rect">
          <a:avLst/>
        </a:prstGeom>
      </xdr:spPr>
    </xdr:pic>
    <xdr:clientData/>
  </xdr:twoCellAnchor>
  <xdr:twoCellAnchor editAs="oneCell">
    <xdr:from>
      <xdr:col>16</xdr:col>
      <xdr:colOff>364344</xdr:colOff>
      <xdr:row>20</xdr:row>
      <xdr:rowOff>109276</xdr:rowOff>
    </xdr:from>
    <xdr:to>
      <xdr:col>16</xdr:col>
      <xdr:colOff>664526</xdr:colOff>
      <xdr:row>22</xdr:row>
      <xdr:rowOff>20707</xdr:rowOff>
    </xdr:to>
    <xdr:pic>
      <xdr:nvPicPr>
        <xdr:cNvPr id="263" name="Graphique 262" descr="Badge croix contour">
          <a:extLst>
            <a:ext uri="{FF2B5EF4-FFF2-40B4-BE49-F238E27FC236}">
              <a16:creationId xmlns:a16="http://schemas.microsoft.com/office/drawing/2014/main" id="{00000000-0008-0000-1B00-00000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9290751"/>
          <a:ext cx="300182" cy="307005"/>
        </a:xfrm>
        <a:prstGeom prst="rect">
          <a:avLst/>
        </a:prstGeom>
      </xdr:spPr>
    </xdr:pic>
    <xdr:clientData/>
  </xdr:twoCellAnchor>
  <xdr:twoCellAnchor editAs="oneCell">
    <xdr:from>
      <xdr:col>16</xdr:col>
      <xdr:colOff>742931</xdr:colOff>
      <xdr:row>20</xdr:row>
      <xdr:rowOff>101579</xdr:rowOff>
    </xdr:from>
    <xdr:to>
      <xdr:col>17</xdr:col>
      <xdr:colOff>199916</xdr:colOff>
      <xdr:row>22</xdr:row>
      <xdr:rowOff>6660</xdr:rowOff>
    </xdr:to>
    <xdr:pic>
      <xdr:nvPicPr>
        <xdr:cNvPr id="264" name="Graphique 263" descr="Badge croix contour">
          <a:extLst>
            <a:ext uri="{FF2B5EF4-FFF2-40B4-BE49-F238E27FC236}">
              <a16:creationId xmlns:a16="http://schemas.microsoft.com/office/drawing/2014/main" id="{00000000-0008-0000-1B00-00000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17931" y="9283054"/>
          <a:ext cx="300182" cy="307005"/>
        </a:xfrm>
        <a:prstGeom prst="rect">
          <a:avLst/>
        </a:prstGeom>
      </xdr:spPr>
    </xdr:pic>
    <xdr:clientData/>
  </xdr:twoCellAnchor>
  <xdr:twoCellAnchor editAs="oneCell">
    <xdr:from>
      <xdr:col>17</xdr:col>
      <xdr:colOff>261002</xdr:colOff>
      <xdr:row>20</xdr:row>
      <xdr:rowOff>99785</xdr:rowOff>
    </xdr:from>
    <xdr:to>
      <xdr:col>17</xdr:col>
      <xdr:colOff>561184</xdr:colOff>
      <xdr:row>22</xdr:row>
      <xdr:rowOff>11216</xdr:rowOff>
    </xdr:to>
    <xdr:pic>
      <xdr:nvPicPr>
        <xdr:cNvPr id="265" name="Graphique 264" descr="Badge croix contour">
          <a:extLst>
            <a:ext uri="{FF2B5EF4-FFF2-40B4-BE49-F238E27FC236}">
              <a16:creationId xmlns:a16="http://schemas.microsoft.com/office/drawing/2014/main" id="{00000000-0008-0000-1B00-00000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79199" y="9281260"/>
          <a:ext cx="300182" cy="307005"/>
        </a:xfrm>
        <a:prstGeom prst="rect">
          <a:avLst/>
        </a:prstGeom>
      </xdr:spPr>
    </xdr:pic>
    <xdr:clientData/>
  </xdr:twoCellAnchor>
  <xdr:twoCellAnchor editAs="oneCell">
    <xdr:from>
      <xdr:col>17</xdr:col>
      <xdr:colOff>622270</xdr:colOff>
      <xdr:row>20</xdr:row>
      <xdr:rowOff>99785</xdr:rowOff>
    </xdr:from>
    <xdr:to>
      <xdr:col>18</xdr:col>
      <xdr:colOff>106425</xdr:colOff>
      <xdr:row>22</xdr:row>
      <xdr:rowOff>11216</xdr:rowOff>
    </xdr:to>
    <xdr:pic>
      <xdr:nvPicPr>
        <xdr:cNvPr id="266" name="Graphique 265" descr="Badge croix contour">
          <a:extLst>
            <a:ext uri="{FF2B5EF4-FFF2-40B4-BE49-F238E27FC236}">
              <a16:creationId xmlns:a16="http://schemas.microsoft.com/office/drawing/2014/main" id="{00000000-0008-0000-1B00-00000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0467" y="9281260"/>
          <a:ext cx="300182" cy="307005"/>
        </a:xfrm>
        <a:prstGeom prst="rect">
          <a:avLst/>
        </a:prstGeom>
      </xdr:spPr>
    </xdr:pic>
    <xdr:clientData/>
  </xdr:twoCellAnchor>
  <xdr:twoCellAnchor editAs="oneCell">
    <xdr:from>
      <xdr:col>18</xdr:col>
      <xdr:colOff>161161</xdr:colOff>
      <xdr:row>20</xdr:row>
      <xdr:rowOff>99785</xdr:rowOff>
    </xdr:from>
    <xdr:to>
      <xdr:col>18</xdr:col>
      <xdr:colOff>467693</xdr:colOff>
      <xdr:row>22</xdr:row>
      <xdr:rowOff>11216</xdr:rowOff>
    </xdr:to>
    <xdr:pic>
      <xdr:nvPicPr>
        <xdr:cNvPr id="267" name="Graphique 266" descr="Badge croix contour">
          <a:extLst>
            <a:ext uri="{FF2B5EF4-FFF2-40B4-BE49-F238E27FC236}">
              <a16:creationId xmlns:a16="http://schemas.microsoft.com/office/drawing/2014/main" id="{00000000-0008-0000-1B00-00000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01735" y="9281260"/>
          <a:ext cx="300182" cy="307005"/>
        </a:xfrm>
        <a:prstGeom prst="rect">
          <a:avLst/>
        </a:prstGeom>
      </xdr:spPr>
    </xdr:pic>
    <xdr:clientData/>
  </xdr:twoCellAnchor>
  <xdr:twoCellAnchor editAs="oneCell">
    <xdr:from>
      <xdr:col>18</xdr:col>
      <xdr:colOff>522429</xdr:colOff>
      <xdr:row>20</xdr:row>
      <xdr:rowOff>99785</xdr:rowOff>
    </xdr:from>
    <xdr:to>
      <xdr:col>18</xdr:col>
      <xdr:colOff>828961</xdr:colOff>
      <xdr:row>22</xdr:row>
      <xdr:rowOff>11216</xdr:rowOff>
    </xdr:to>
    <xdr:pic>
      <xdr:nvPicPr>
        <xdr:cNvPr id="268" name="Graphique 267" descr="Badge croix contour">
          <a:extLst>
            <a:ext uri="{FF2B5EF4-FFF2-40B4-BE49-F238E27FC236}">
              <a16:creationId xmlns:a16="http://schemas.microsoft.com/office/drawing/2014/main" id="{00000000-0008-0000-1B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63003" y="9281260"/>
          <a:ext cx="300182" cy="307005"/>
        </a:xfrm>
        <a:prstGeom prst="rect">
          <a:avLst/>
        </a:prstGeom>
      </xdr:spPr>
    </xdr:pic>
    <xdr:clientData/>
  </xdr:twoCellAnchor>
  <xdr:twoCellAnchor editAs="oneCell">
    <xdr:from>
      <xdr:col>19</xdr:col>
      <xdr:colOff>34151</xdr:colOff>
      <xdr:row>20</xdr:row>
      <xdr:rowOff>99785</xdr:rowOff>
    </xdr:from>
    <xdr:to>
      <xdr:col>19</xdr:col>
      <xdr:colOff>340683</xdr:colOff>
      <xdr:row>22</xdr:row>
      <xdr:rowOff>11216</xdr:rowOff>
    </xdr:to>
    <xdr:pic>
      <xdr:nvPicPr>
        <xdr:cNvPr id="269" name="Graphique 268" descr="Badge croix contour">
          <a:extLst>
            <a:ext uri="{FF2B5EF4-FFF2-40B4-BE49-F238E27FC236}">
              <a16:creationId xmlns:a16="http://schemas.microsoft.com/office/drawing/2014/main" id="{00000000-0008-0000-1B00-00000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17921" y="9281260"/>
          <a:ext cx="306532" cy="307005"/>
        </a:xfrm>
        <a:prstGeom prst="rect">
          <a:avLst/>
        </a:prstGeom>
      </xdr:spPr>
    </xdr:pic>
    <xdr:clientData/>
  </xdr:twoCellAnchor>
  <xdr:twoCellAnchor editAs="oneCell">
    <xdr:from>
      <xdr:col>19</xdr:col>
      <xdr:colOff>401769</xdr:colOff>
      <xdr:row>20</xdr:row>
      <xdr:rowOff>99785</xdr:rowOff>
    </xdr:from>
    <xdr:to>
      <xdr:col>19</xdr:col>
      <xdr:colOff>701951</xdr:colOff>
      <xdr:row>22</xdr:row>
      <xdr:rowOff>11216</xdr:rowOff>
    </xdr:to>
    <xdr:pic>
      <xdr:nvPicPr>
        <xdr:cNvPr id="270" name="Graphique 269" descr="Badge croix contour">
          <a:extLst>
            <a:ext uri="{FF2B5EF4-FFF2-40B4-BE49-F238E27FC236}">
              <a16:creationId xmlns:a16="http://schemas.microsoft.com/office/drawing/2014/main" id="{00000000-0008-0000-1B00-00000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85539" y="9281260"/>
          <a:ext cx="300182" cy="307005"/>
        </a:xfrm>
        <a:prstGeom prst="rect">
          <a:avLst/>
        </a:prstGeom>
      </xdr:spPr>
    </xdr:pic>
    <xdr:clientData/>
  </xdr:twoCellAnchor>
  <xdr:twoCellAnchor editAs="oneCell">
    <xdr:from>
      <xdr:col>19</xdr:col>
      <xdr:colOff>763037</xdr:colOff>
      <xdr:row>20</xdr:row>
      <xdr:rowOff>99785</xdr:rowOff>
    </xdr:from>
    <xdr:to>
      <xdr:col>20</xdr:col>
      <xdr:colOff>220022</xdr:colOff>
      <xdr:row>22</xdr:row>
      <xdr:rowOff>11216</xdr:rowOff>
    </xdr:to>
    <xdr:pic>
      <xdr:nvPicPr>
        <xdr:cNvPr id="271" name="Graphique 270" descr="Badge croix contour">
          <a:extLst>
            <a:ext uri="{FF2B5EF4-FFF2-40B4-BE49-F238E27FC236}">
              <a16:creationId xmlns:a16="http://schemas.microsoft.com/office/drawing/2014/main" id="{00000000-0008-0000-1B00-00000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46807" y="9281260"/>
          <a:ext cx="300182" cy="307005"/>
        </a:xfrm>
        <a:prstGeom prst="rect">
          <a:avLst/>
        </a:prstGeom>
      </xdr:spPr>
    </xdr:pic>
    <xdr:clientData/>
  </xdr:twoCellAnchor>
  <xdr:twoCellAnchor editAs="oneCell">
    <xdr:from>
      <xdr:col>20</xdr:col>
      <xdr:colOff>281108</xdr:colOff>
      <xdr:row>20</xdr:row>
      <xdr:rowOff>99785</xdr:rowOff>
    </xdr:from>
    <xdr:to>
      <xdr:col>20</xdr:col>
      <xdr:colOff>581290</xdr:colOff>
      <xdr:row>22</xdr:row>
      <xdr:rowOff>11216</xdr:rowOff>
    </xdr:to>
    <xdr:pic>
      <xdr:nvPicPr>
        <xdr:cNvPr id="272" name="Graphique 271" descr="Badge croix contour">
          <a:extLst>
            <a:ext uri="{FF2B5EF4-FFF2-40B4-BE49-F238E27FC236}">
              <a16:creationId xmlns:a16="http://schemas.microsoft.com/office/drawing/2014/main" id="{00000000-0008-0000-1B00-00001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08075" y="9281260"/>
          <a:ext cx="300182" cy="307005"/>
        </a:xfrm>
        <a:prstGeom prst="rect">
          <a:avLst/>
        </a:prstGeom>
      </xdr:spPr>
    </xdr:pic>
    <xdr:clientData/>
  </xdr:twoCellAnchor>
  <xdr:twoCellAnchor editAs="oneCell">
    <xdr:from>
      <xdr:col>20</xdr:col>
      <xdr:colOff>642376</xdr:colOff>
      <xdr:row>20</xdr:row>
      <xdr:rowOff>99785</xdr:rowOff>
    </xdr:from>
    <xdr:to>
      <xdr:col>21</xdr:col>
      <xdr:colOff>105710</xdr:colOff>
      <xdr:row>22</xdr:row>
      <xdr:rowOff>11216</xdr:rowOff>
    </xdr:to>
    <xdr:pic>
      <xdr:nvPicPr>
        <xdr:cNvPr id="273" name="Graphique 272" descr="Badge croix contour">
          <a:extLst>
            <a:ext uri="{FF2B5EF4-FFF2-40B4-BE49-F238E27FC236}">
              <a16:creationId xmlns:a16="http://schemas.microsoft.com/office/drawing/2014/main" id="{00000000-0008-0000-1B00-00001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69343" y="9281260"/>
          <a:ext cx="300182" cy="307005"/>
        </a:xfrm>
        <a:prstGeom prst="rect">
          <a:avLst/>
        </a:prstGeom>
      </xdr:spPr>
    </xdr:pic>
    <xdr:clientData/>
  </xdr:twoCellAnchor>
  <xdr:twoCellAnchor editAs="oneCell">
    <xdr:from>
      <xdr:col>21</xdr:col>
      <xdr:colOff>160446</xdr:colOff>
      <xdr:row>20</xdr:row>
      <xdr:rowOff>99785</xdr:rowOff>
    </xdr:from>
    <xdr:to>
      <xdr:col>21</xdr:col>
      <xdr:colOff>466978</xdr:colOff>
      <xdr:row>22</xdr:row>
      <xdr:rowOff>11216</xdr:rowOff>
    </xdr:to>
    <xdr:pic>
      <xdr:nvPicPr>
        <xdr:cNvPr id="274" name="Graphique 273" descr="Badge croix contour">
          <a:extLst>
            <a:ext uri="{FF2B5EF4-FFF2-40B4-BE49-F238E27FC236}">
              <a16:creationId xmlns:a16="http://schemas.microsoft.com/office/drawing/2014/main" id="{00000000-0008-0000-1B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0610" y="9281260"/>
          <a:ext cx="300182" cy="307005"/>
        </a:xfrm>
        <a:prstGeom prst="rect">
          <a:avLst/>
        </a:prstGeom>
      </xdr:spPr>
    </xdr:pic>
    <xdr:clientData/>
  </xdr:twoCellAnchor>
  <xdr:twoCellAnchor editAs="oneCell">
    <xdr:from>
      <xdr:col>16</xdr:col>
      <xdr:colOff>364344</xdr:colOff>
      <xdr:row>22</xdr:row>
      <xdr:rowOff>87520</xdr:rowOff>
    </xdr:from>
    <xdr:to>
      <xdr:col>16</xdr:col>
      <xdr:colOff>664526</xdr:colOff>
      <xdr:row>23</xdr:row>
      <xdr:rowOff>180863</xdr:rowOff>
    </xdr:to>
    <xdr:pic>
      <xdr:nvPicPr>
        <xdr:cNvPr id="275" name="Graphique 274" descr="Badge croix contour">
          <a:extLst>
            <a:ext uri="{FF2B5EF4-FFF2-40B4-BE49-F238E27FC236}">
              <a16:creationId xmlns:a16="http://schemas.microsoft.com/office/drawing/2014/main" id="{00000000-0008-0000-1B00-00001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39344" y="9664569"/>
          <a:ext cx="300182" cy="307005"/>
        </a:xfrm>
        <a:prstGeom prst="rect">
          <a:avLst/>
        </a:prstGeom>
      </xdr:spPr>
    </xdr:pic>
    <xdr:clientData/>
  </xdr:twoCellAnchor>
  <xdr:twoCellAnchor editAs="oneCell">
    <xdr:from>
      <xdr:col>16</xdr:col>
      <xdr:colOff>745240</xdr:colOff>
      <xdr:row>22</xdr:row>
      <xdr:rowOff>87520</xdr:rowOff>
    </xdr:from>
    <xdr:to>
      <xdr:col>17</xdr:col>
      <xdr:colOff>202225</xdr:colOff>
      <xdr:row>23</xdr:row>
      <xdr:rowOff>180863</xdr:rowOff>
    </xdr:to>
    <xdr:pic>
      <xdr:nvPicPr>
        <xdr:cNvPr id="276" name="Graphique 275" descr="Badge croix contour">
          <a:extLst>
            <a:ext uri="{FF2B5EF4-FFF2-40B4-BE49-F238E27FC236}">
              <a16:creationId xmlns:a16="http://schemas.microsoft.com/office/drawing/2014/main" id="{00000000-0008-0000-1B00-00001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20240" y="9664569"/>
          <a:ext cx="300182" cy="307005"/>
        </a:xfrm>
        <a:prstGeom prst="rect">
          <a:avLst/>
        </a:prstGeom>
      </xdr:spPr>
    </xdr:pic>
    <xdr:clientData/>
  </xdr:twoCellAnchor>
  <xdr:twoCellAnchor editAs="oneCell">
    <xdr:from>
      <xdr:col>17</xdr:col>
      <xdr:colOff>256961</xdr:colOff>
      <xdr:row>22</xdr:row>
      <xdr:rowOff>87520</xdr:rowOff>
    </xdr:from>
    <xdr:to>
      <xdr:col>17</xdr:col>
      <xdr:colOff>563493</xdr:colOff>
      <xdr:row>23</xdr:row>
      <xdr:rowOff>180863</xdr:rowOff>
    </xdr:to>
    <xdr:pic>
      <xdr:nvPicPr>
        <xdr:cNvPr id="277" name="Graphique 276" descr="Badge croix contour">
          <a:extLst>
            <a:ext uri="{FF2B5EF4-FFF2-40B4-BE49-F238E27FC236}">
              <a16:creationId xmlns:a16="http://schemas.microsoft.com/office/drawing/2014/main" id="{00000000-0008-0000-1B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75158" y="9664569"/>
          <a:ext cx="300182" cy="307005"/>
        </a:xfrm>
        <a:prstGeom prst="rect">
          <a:avLst/>
        </a:prstGeom>
      </xdr:spPr>
    </xdr:pic>
    <xdr:clientData/>
  </xdr:twoCellAnchor>
  <xdr:twoCellAnchor editAs="oneCell">
    <xdr:from>
      <xdr:col>17</xdr:col>
      <xdr:colOff>624579</xdr:colOff>
      <xdr:row>22</xdr:row>
      <xdr:rowOff>87520</xdr:rowOff>
    </xdr:from>
    <xdr:to>
      <xdr:col>18</xdr:col>
      <xdr:colOff>102384</xdr:colOff>
      <xdr:row>23</xdr:row>
      <xdr:rowOff>180863</xdr:rowOff>
    </xdr:to>
    <xdr:pic>
      <xdr:nvPicPr>
        <xdr:cNvPr id="278" name="Graphique 277" descr="Badge croix contour">
          <a:extLst>
            <a:ext uri="{FF2B5EF4-FFF2-40B4-BE49-F238E27FC236}">
              <a16:creationId xmlns:a16="http://schemas.microsoft.com/office/drawing/2014/main" id="{00000000-0008-0000-1B00-00001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42776" y="9664569"/>
          <a:ext cx="300182" cy="307005"/>
        </a:xfrm>
        <a:prstGeom prst="rect">
          <a:avLst/>
        </a:prstGeom>
      </xdr:spPr>
    </xdr:pic>
    <xdr:clientData/>
  </xdr:twoCellAnchor>
  <xdr:twoCellAnchor editAs="oneCell">
    <xdr:from>
      <xdr:col>18</xdr:col>
      <xdr:colOff>163470</xdr:colOff>
      <xdr:row>22</xdr:row>
      <xdr:rowOff>87520</xdr:rowOff>
    </xdr:from>
    <xdr:to>
      <xdr:col>18</xdr:col>
      <xdr:colOff>463652</xdr:colOff>
      <xdr:row>23</xdr:row>
      <xdr:rowOff>180863</xdr:rowOff>
    </xdr:to>
    <xdr:pic>
      <xdr:nvPicPr>
        <xdr:cNvPr id="279" name="Graphique 278" descr="Badge croix contour">
          <a:extLst>
            <a:ext uri="{FF2B5EF4-FFF2-40B4-BE49-F238E27FC236}">
              <a16:creationId xmlns:a16="http://schemas.microsoft.com/office/drawing/2014/main" id="{00000000-0008-0000-1B00-00001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04044" y="9664569"/>
          <a:ext cx="300182" cy="307005"/>
        </a:xfrm>
        <a:prstGeom prst="rect">
          <a:avLst/>
        </a:prstGeom>
      </xdr:spPr>
    </xdr:pic>
    <xdr:clientData/>
  </xdr:twoCellAnchor>
  <xdr:twoCellAnchor editAs="oneCell">
    <xdr:from>
      <xdr:col>18</xdr:col>
      <xdr:colOff>524738</xdr:colOff>
      <xdr:row>22</xdr:row>
      <xdr:rowOff>87520</xdr:rowOff>
    </xdr:from>
    <xdr:to>
      <xdr:col>18</xdr:col>
      <xdr:colOff>831270</xdr:colOff>
      <xdr:row>23</xdr:row>
      <xdr:rowOff>180863</xdr:rowOff>
    </xdr:to>
    <xdr:pic>
      <xdr:nvPicPr>
        <xdr:cNvPr id="280" name="Graphique 279" descr="Badge croix contour">
          <a:extLst>
            <a:ext uri="{FF2B5EF4-FFF2-40B4-BE49-F238E27FC236}">
              <a16:creationId xmlns:a16="http://schemas.microsoft.com/office/drawing/2014/main" id="{00000000-0008-0000-1B00-00001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65312" y="9664569"/>
          <a:ext cx="300182" cy="307005"/>
        </a:xfrm>
        <a:prstGeom prst="rect">
          <a:avLst/>
        </a:prstGeom>
      </xdr:spPr>
    </xdr:pic>
    <xdr:clientData/>
  </xdr:twoCellAnchor>
  <xdr:twoCellAnchor editAs="oneCell">
    <xdr:from>
      <xdr:col>19</xdr:col>
      <xdr:colOff>42810</xdr:colOff>
      <xdr:row>22</xdr:row>
      <xdr:rowOff>87520</xdr:rowOff>
    </xdr:from>
    <xdr:to>
      <xdr:col>19</xdr:col>
      <xdr:colOff>342992</xdr:colOff>
      <xdr:row>23</xdr:row>
      <xdr:rowOff>180863</xdr:rowOff>
    </xdr:to>
    <xdr:pic>
      <xdr:nvPicPr>
        <xdr:cNvPr id="281" name="Graphique 280" descr="Badge croix contour">
          <a:extLst>
            <a:ext uri="{FF2B5EF4-FFF2-40B4-BE49-F238E27FC236}">
              <a16:creationId xmlns:a16="http://schemas.microsoft.com/office/drawing/2014/main" id="{00000000-0008-0000-1B00-00001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26580" y="9664569"/>
          <a:ext cx="300182" cy="307005"/>
        </a:xfrm>
        <a:prstGeom prst="rect">
          <a:avLst/>
        </a:prstGeom>
      </xdr:spPr>
    </xdr:pic>
    <xdr:clientData/>
  </xdr:twoCellAnchor>
  <xdr:twoCellAnchor editAs="oneCell">
    <xdr:from>
      <xdr:col>19</xdr:col>
      <xdr:colOff>404078</xdr:colOff>
      <xdr:row>22</xdr:row>
      <xdr:rowOff>87520</xdr:rowOff>
    </xdr:from>
    <xdr:to>
      <xdr:col>19</xdr:col>
      <xdr:colOff>704260</xdr:colOff>
      <xdr:row>23</xdr:row>
      <xdr:rowOff>180863</xdr:rowOff>
    </xdr:to>
    <xdr:pic>
      <xdr:nvPicPr>
        <xdr:cNvPr id="282" name="Graphique 281" descr="Badge croix contour">
          <a:extLst>
            <a:ext uri="{FF2B5EF4-FFF2-40B4-BE49-F238E27FC236}">
              <a16:creationId xmlns:a16="http://schemas.microsoft.com/office/drawing/2014/main" id="{00000000-0008-0000-1B00-00001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87848" y="9664569"/>
          <a:ext cx="300182" cy="307005"/>
        </a:xfrm>
        <a:prstGeom prst="rect">
          <a:avLst/>
        </a:prstGeom>
      </xdr:spPr>
    </xdr:pic>
    <xdr:clientData/>
  </xdr:twoCellAnchor>
  <xdr:twoCellAnchor editAs="oneCell">
    <xdr:from>
      <xdr:col>19</xdr:col>
      <xdr:colOff>765346</xdr:colOff>
      <xdr:row>22</xdr:row>
      <xdr:rowOff>87520</xdr:rowOff>
    </xdr:from>
    <xdr:to>
      <xdr:col>20</xdr:col>
      <xdr:colOff>215981</xdr:colOff>
      <xdr:row>23</xdr:row>
      <xdr:rowOff>180863</xdr:rowOff>
    </xdr:to>
    <xdr:pic>
      <xdr:nvPicPr>
        <xdr:cNvPr id="283" name="Graphique 282" descr="Badge croix contour">
          <a:extLst>
            <a:ext uri="{FF2B5EF4-FFF2-40B4-BE49-F238E27FC236}">
              <a16:creationId xmlns:a16="http://schemas.microsoft.com/office/drawing/2014/main" id="{00000000-0008-0000-1B00-00001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149116" y="9664569"/>
          <a:ext cx="300182" cy="307005"/>
        </a:xfrm>
        <a:prstGeom prst="rect">
          <a:avLst/>
        </a:prstGeom>
      </xdr:spPr>
    </xdr:pic>
    <xdr:clientData/>
  </xdr:twoCellAnchor>
  <xdr:twoCellAnchor editAs="oneCell">
    <xdr:from>
      <xdr:col>20</xdr:col>
      <xdr:colOff>283417</xdr:colOff>
      <xdr:row>22</xdr:row>
      <xdr:rowOff>87520</xdr:rowOff>
    </xdr:from>
    <xdr:to>
      <xdr:col>20</xdr:col>
      <xdr:colOff>583599</xdr:colOff>
      <xdr:row>23</xdr:row>
      <xdr:rowOff>180863</xdr:rowOff>
    </xdr:to>
    <xdr:pic>
      <xdr:nvPicPr>
        <xdr:cNvPr id="284" name="Graphique 283" descr="Badge croix contour">
          <a:extLst>
            <a:ext uri="{FF2B5EF4-FFF2-40B4-BE49-F238E27FC236}">
              <a16:creationId xmlns:a16="http://schemas.microsoft.com/office/drawing/2014/main" id="{00000000-0008-0000-1B00-00001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510384" y="9664569"/>
          <a:ext cx="300182" cy="307005"/>
        </a:xfrm>
        <a:prstGeom prst="rect">
          <a:avLst/>
        </a:prstGeom>
      </xdr:spPr>
    </xdr:pic>
    <xdr:clientData/>
  </xdr:twoCellAnchor>
  <xdr:twoCellAnchor editAs="oneCell">
    <xdr:from>
      <xdr:col>20</xdr:col>
      <xdr:colOff>644685</xdr:colOff>
      <xdr:row>22</xdr:row>
      <xdr:rowOff>87520</xdr:rowOff>
    </xdr:from>
    <xdr:to>
      <xdr:col>21</xdr:col>
      <xdr:colOff>101669</xdr:colOff>
      <xdr:row>23</xdr:row>
      <xdr:rowOff>180863</xdr:rowOff>
    </xdr:to>
    <xdr:pic>
      <xdr:nvPicPr>
        <xdr:cNvPr id="285" name="Graphique 284" descr="Badge croix contour">
          <a:extLst>
            <a:ext uri="{FF2B5EF4-FFF2-40B4-BE49-F238E27FC236}">
              <a16:creationId xmlns:a16="http://schemas.microsoft.com/office/drawing/2014/main" id="{00000000-0008-0000-1B00-00001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71652" y="9664569"/>
          <a:ext cx="300182" cy="307005"/>
        </a:xfrm>
        <a:prstGeom prst="rect">
          <a:avLst/>
        </a:prstGeom>
      </xdr:spPr>
    </xdr:pic>
    <xdr:clientData/>
  </xdr:twoCellAnchor>
  <xdr:twoCellAnchor editAs="oneCell">
    <xdr:from>
      <xdr:col>21</xdr:col>
      <xdr:colOff>162755</xdr:colOff>
      <xdr:row>22</xdr:row>
      <xdr:rowOff>87520</xdr:rowOff>
    </xdr:from>
    <xdr:to>
      <xdr:col>21</xdr:col>
      <xdr:colOff>469287</xdr:colOff>
      <xdr:row>23</xdr:row>
      <xdr:rowOff>180863</xdr:rowOff>
    </xdr:to>
    <xdr:pic>
      <xdr:nvPicPr>
        <xdr:cNvPr id="414" name="Graphique 413" descr="Badge croix contour">
          <a:extLst>
            <a:ext uri="{FF2B5EF4-FFF2-40B4-BE49-F238E27FC236}">
              <a16:creationId xmlns:a16="http://schemas.microsoft.com/office/drawing/2014/main" id="{00000000-0008-0000-1B00-00009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232919" y="9664569"/>
          <a:ext cx="300182" cy="3070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1022350</xdr:colOff>
          <xdr:row>0</xdr:row>
          <xdr:rowOff>127000</xdr:rowOff>
        </xdr:from>
        <xdr:to>
          <xdr:col>4</xdr:col>
          <xdr:colOff>127000</xdr:colOff>
          <xdr:row>1</xdr:row>
          <xdr:rowOff>342900</xdr:rowOff>
        </xdr:to>
        <xdr:sp macro="" textlink="">
          <xdr:nvSpPr>
            <xdr:cNvPr id="48138" name="Button 10" hidden="1">
              <a:extLst>
                <a:ext uri="{63B3BB69-23CF-44E3-9099-C40C66FF867C}">
                  <a14:compatExt spid="_x0000_s48138"/>
                </a:ext>
                <a:ext uri="{FF2B5EF4-FFF2-40B4-BE49-F238E27FC236}">
                  <a16:creationId xmlns:a16="http://schemas.microsoft.com/office/drawing/2014/main" id="{00000000-0008-0000-1C00-00000AB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Impression PDF</a:t>
              </a:r>
            </a:p>
          </xdr:txBody>
        </xdr:sp>
        <xdr:clientData fPrintsWithSheet="0"/>
      </xdr:twoCellAnchor>
    </mc:Choice>
    <mc:Fallback/>
  </mc:AlternateContent>
  <xdr:twoCellAnchor editAs="oneCell">
    <xdr:from>
      <xdr:col>16</xdr:col>
      <xdr:colOff>347382</xdr:colOff>
      <xdr:row>13</xdr:row>
      <xdr:rowOff>78441</xdr:rowOff>
    </xdr:from>
    <xdr:to>
      <xdr:col>16</xdr:col>
      <xdr:colOff>641214</xdr:colOff>
      <xdr:row>13</xdr:row>
      <xdr:rowOff>390170</xdr:rowOff>
    </xdr:to>
    <xdr:pic>
      <xdr:nvPicPr>
        <xdr:cNvPr id="69" name="Graphique 68" descr="Badge croix contour">
          <a:extLst>
            <a:ext uri="{FF2B5EF4-FFF2-40B4-BE49-F238E27FC236}">
              <a16:creationId xmlns:a16="http://schemas.microsoft.com/office/drawing/2014/main" id="{00000000-0008-0000-1B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539882" y="6286500"/>
          <a:ext cx="297007" cy="314904"/>
        </a:xfrm>
        <a:prstGeom prst="rect">
          <a:avLst/>
        </a:prstGeom>
      </xdr:spPr>
    </xdr:pic>
    <xdr:clientData/>
  </xdr:twoCellAnchor>
  <xdr:twoCellAnchor editAs="oneCell">
    <xdr:from>
      <xdr:col>16</xdr:col>
      <xdr:colOff>720351</xdr:colOff>
      <xdr:row>13</xdr:row>
      <xdr:rowOff>112058</xdr:rowOff>
    </xdr:from>
    <xdr:to>
      <xdr:col>17</xdr:col>
      <xdr:colOff>183267</xdr:colOff>
      <xdr:row>13</xdr:row>
      <xdr:rowOff>430137</xdr:rowOff>
    </xdr:to>
    <xdr:pic>
      <xdr:nvPicPr>
        <xdr:cNvPr id="70" name="Graphique 69" descr="Badge croix contour">
          <a:extLst>
            <a:ext uri="{FF2B5EF4-FFF2-40B4-BE49-F238E27FC236}">
              <a16:creationId xmlns:a16="http://schemas.microsoft.com/office/drawing/2014/main" id="{00000000-0008-0000-1B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912851" y="6320117"/>
          <a:ext cx="300182" cy="314904"/>
        </a:xfrm>
        <a:prstGeom prst="rect">
          <a:avLst/>
        </a:prstGeom>
      </xdr:spPr>
    </xdr:pic>
    <xdr:clientData/>
  </xdr:twoCellAnchor>
  <xdr:twoCellAnchor>
    <xdr:from>
      <xdr:col>17</xdr:col>
      <xdr:colOff>363683</xdr:colOff>
      <xdr:row>3</xdr:row>
      <xdr:rowOff>521778</xdr:rowOff>
    </xdr:from>
    <xdr:to>
      <xdr:col>17</xdr:col>
      <xdr:colOff>376372</xdr:colOff>
      <xdr:row>3</xdr:row>
      <xdr:rowOff>837045</xdr:rowOff>
    </xdr:to>
    <xdr:cxnSp macro="">
      <xdr:nvCxnSpPr>
        <xdr:cNvPr id="5" name="Connecteur droit avec flèche 53">
          <a:extLst>
            <a:ext uri="{FF2B5EF4-FFF2-40B4-BE49-F238E27FC236}">
              <a16:creationId xmlns:a16="http://schemas.microsoft.com/office/drawing/2014/main" id="{7FC9AE61-15D8-477B-B409-91D417A2F61B}"/>
            </a:ext>
          </a:extLst>
        </xdr:cNvPr>
        <xdr:cNvCxnSpPr>
          <a:cxnSpLocks noChangeShapeType="1"/>
        </xdr:cNvCxnSpPr>
      </xdr:nvCxnSpPr>
      <xdr:spPr bwMode="auto">
        <a:xfrm flipH="1">
          <a:off x="17358592" y="1480051"/>
          <a:ext cx="12689" cy="315267"/>
        </a:xfrm>
        <a:prstGeom prst="straightConnector1">
          <a:avLst/>
        </a:prstGeom>
        <a:noFill/>
        <a:ln w="28575" algn="ctr">
          <a:solidFill>
            <a:srgbClr val="000000"/>
          </a:solidFill>
          <a:round/>
          <a:headEnd/>
          <a:tailEnd type="triangle" w="med" len="med"/>
        </a:ln>
      </xdr:spPr>
    </xdr:cxnSp>
    <xdr:clientData/>
  </xdr:twoCellAnchor>
  <xdr:oneCellAnchor>
    <xdr:from>
      <xdr:col>19</xdr:col>
      <xdr:colOff>52421</xdr:colOff>
      <xdr:row>3</xdr:row>
      <xdr:rowOff>810652</xdr:rowOff>
    </xdr:from>
    <xdr:ext cx="778852" cy="320801"/>
    <xdr:sp macro="" textlink="">
      <xdr:nvSpPr>
        <xdr:cNvPr id="10" name="Text Box 15">
          <a:extLst>
            <a:ext uri="{FF2B5EF4-FFF2-40B4-BE49-F238E27FC236}">
              <a16:creationId xmlns:a16="http://schemas.microsoft.com/office/drawing/2014/main" id="{3AE7422C-12AA-4E04-B05E-3DCF9CD5D8CE}"/>
            </a:ext>
          </a:extLst>
        </xdr:cNvPr>
        <xdr:cNvSpPr txBox="1">
          <a:spLocks noChangeArrowheads="1"/>
        </xdr:cNvSpPr>
      </xdr:nvSpPr>
      <xdr:spPr bwMode="auto">
        <a:xfrm>
          <a:off x="18721421" y="1768925"/>
          <a:ext cx="778852" cy="32080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FCourbe</a:t>
          </a:r>
        </a:p>
      </xdr:txBody>
    </xdr:sp>
    <xdr:clientData/>
  </xdr:oneCellAnchor>
  <xdr:twoCellAnchor editAs="oneCell">
    <xdr:from>
      <xdr:col>0</xdr:col>
      <xdr:colOff>92364</xdr:colOff>
      <xdr:row>0</xdr:row>
      <xdr:rowOff>69273</xdr:rowOff>
    </xdr:from>
    <xdr:to>
      <xdr:col>1</xdr:col>
      <xdr:colOff>902278</xdr:colOff>
      <xdr:row>1</xdr:row>
      <xdr:rowOff>446513</xdr:rowOff>
    </xdr:to>
    <xdr:pic>
      <xdr:nvPicPr>
        <xdr:cNvPr id="11" name="Image 10">
          <a:extLst>
            <a:ext uri="{FF2B5EF4-FFF2-40B4-BE49-F238E27FC236}">
              <a16:creationId xmlns:a16="http://schemas.microsoft.com/office/drawing/2014/main" id="{57EF148C-6E70-47F5-A040-D24D98FA8F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364" y="69273"/>
          <a:ext cx="1231900" cy="654331"/>
        </a:xfrm>
        <a:prstGeom prst="rect">
          <a:avLst/>
        </a:prstGeom>
      </xdr:spPr>
    </xdr:pic>
    <xdr:clientData/>
  </xdr:twoCellAnchor>
  <xdr:twoCellAnchor editAs="oneCell">
    <xdr:from>
      <xdr:col>17</xdr:col>
      <xdr:colOff>195356</xdr:colOff>
      <xdr:row>8</xdr:row>
      <xdr:rowOff>219262</xdr:rowOff>
    </xdr:from>
    <xdr:to>
      <xdr:col>20</xdr:col>
      <xdr:colOff>721484</xdr:colOff>
      <xdr:row>8</xdr:row>
      <xdr:rowOff>733239</xdr:rowOff>
    </xdr:to>
    <xdr:pic>
      <xdr:nvPicPr>
        <xdr:cNvPr id="7" name="Image 6">
          <a:extLst>
            <a:ext uri="{FF2B5EF4-FFF2-40B4-BE49-F238E27FC236}">
              <a16:creationId xmlns:a16="http://schemas.microsoft.com/office/drawing/2014/main" id="{F583C7E7-50A9-C8F7-E368-CC3458BB6682}"/>
            </a:ext>
          </a:extLst>
        </xdr:cNvPr>
        <xdr:cNvPicPr>
          <a:picLocks noChangeAspect="1"/>
        </xdr:cNvPicPr>
      </xdr:nvPicPr>
      <xdr:blipFill>
        <a:blip xmlns:r="http://schemas.openxmlformats.org/officeDocument/2006/relationships" r:embed="rId4"/>
        <a:stretch>
          <a:fillRect/>
        </a:stretch>
      </xdr:blipFill>
      <xdr:spPr>
        <a:xfrm>
          <a:off x="17228297" y="3805144"/>
          <a:ext cx="3036246" cy="520327"/>
        </a:xfrm>
        <a:prstGeom prst="rect">
          <a:avLst/>
        </a:prstGeom>
      </xdr:spPr>
    </xdr:pic>
    <xdr:clientData/>
  </xdr:twoCellAnchor>
  <xdr:oneCellAnchor>
    <xdr:from>
      <xdr:col>18</xdr:col>
      <xdr:colOff>34489</xdr:colOff>
      <xdr:row>3</xdr:row>
      <xdr:rowOff>1029771</xdr:rowOff>
    </xdr:from>
    <xdr:ext cx="447676" cy="247648"/>
    <xdr:sp macro="" textlink="">
      <xdr:nvSpPr>
        <xdr:cNvPr id="2" name="Text Box 15">
          <a:extLst>
            <a:ext uri="{FF2B5EF4-FFF2-40B4-BE49-F238E27FC236}">
              <a16:creationId xmlns:a16="http://schemas.microsoft.com/office/drawing/2014/main" id="{6F241846-E2DE-4724-85D5-2D31AB363A6F}"/>
            </a:ext>
          </a:extLst>
        </xdr:cNvPr>
        <xdr:cNvSpPr txBox="1">
          <a:spLocks noChangeArrowheads="1"/>
        </xdr:cNvSpPr>
      </xdr:nvSpPr>
      <xdr:spPr bwMode="auto">
        <a:xfrm>
          <a:off x="17868532" y="1989026"/>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GE</a:t>
          </a:r>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support.microsoft.com/fr-fr/topic/une-macro-potentiellement-dangereuse-a-%C3%A9t%C3%A9-bloqu%C3%A9e-0952faa0-37e7-4316-b61d-5b5ed6024216"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7.bin"/><Relationship Id="rId7" Type="http://schemas.openxmlformats.org/officeDocument/2006/relationships/ctrlProp" Target="../ctrlProps/ctrlProp2.xml"/><Relationship Id="rId2" Type="http://schemas.openxmlformats.org/officeDocument/2006/relationships/hyperlink" Target="mailto:responsablejugeteamgym@ffgym.fr" TargetMode="External"/><Relationship Id="rId1" Type="http://schemas.openxmlformats.org/officeDocument/2006/relationships/hyperlink" Target="mailto:teamgymhelp@gmail.com?subject=[TEAMGYM%202014:%20Probl&#232;me%20feuille%20de%20diff]"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11.xml"/><Relationship Id="rId16" Type="http://schemas.openxmlformats.org/officeDocument/2006/relationships/ctrlProp" Target="../ctrlProps/ctrlProp17.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vmlDrawing" Target="../drawings/vmlDrawing4.vml"/><Relationship Id="rId7" Type="http://schemas.openxmlformats.org/officeDocument/2006/relationships/ctrlProp" Target="../ctrlProps/ctrlProp21.xml"/><Relationship Id="rId12" Type="http://schemas.openxmlformats.org/officeDocument/2006/relationships/ctrlProp" Target="../ctrlProps/ctrlProp26.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27F38-B3D9-4D14-B8BB-62DF7A055081}">
  <sheetPr codeName="Feuil25"/>
  <dimension ref="A1:E54"/>
  <sheetViews>
    <sheetView topLeftCell="B15" workbookViewId="0">
      <selection activeCell="B3" sqref="B3:B29"/>
    </sheetView>
  </sheetViews>
  <sheetFormatPr baseColWidth="10" defaultColWidth="11.08203125" defaultRowHeight="15.5" x14ac:dyDescent="0.35"/>
  <cols>
    <col min="1" max="1" width="10.08203125" hidden="1" customWidth="1"/>
    <col min="2" max="2" width="47.58203125" customWidth="1"/>
    <col min="3" max="3" width="23.5" customWidth="1"/>
  </cols>
  <sheetData>
    <row r="1" spans="1:5" ht="101.25" customHeight="1" thickBot="1" x14ac:dyDescent="0.4">
      <c r="A1" s="292" t="s">
        <v>0</v>
      </c>
      <c r="B1" s="293"/>
      <c r="C1" s="293"/>
      <c r="D1">
        <f>COUNTA(B3:B29)</f>
        <v>27</v>
      </c>
    </row>
    <row r="2" spans="1:5" ht="15.75" customHeight="1" x14ac:dyDescent="0.35">
      <c r="A2" s="9"/>
      <c r="B2" s="34" t="s">
        <v>1</v>
      </c>
      <c r="C2" s="34" t="s">
        <v>2</v>
      </c>
    </row>
    <row r="3" spans="1:5" x14ac:dyDescent="0.35">
      <c r="A3" s="294"/>
      <c r="B3" s="110" t="s">
        <v>3</v>
      </c>
      <c r="C3" s="107">
        <v>0.5</v>
      </c>
    </row>
    <row r="4" spans="1:5" x14ac:dyDescent="0.35">
      <c r="A4" s="294"/>
      <c r="B4" s="110" t="s">
        <v>4</v>
      </c>
      <c r="C4" s="107">
        <v>0.5</v>
      </c>
      <c r="E4" s="185"/>
    </row>
    <row r="5" spans="1:5" x14ac:dyDescent="0.35">
      <c r="A5" s="294"/>
      <c r="B5" s="110" t="s">
        <v>5</v>
      </c>
      <c r="C5" s="107">
        <v>0.5</v>
      </c>
      <c r="E5" s="185"/>
    </row>
    <row r="6" spans="1:5" x14ac:dyDescent="0.35">
      <c r="A6" s="294"/>
      <c r="B6" s="110" t="s">
        <v>6</v>
      </c>
      <c r="C6" s="107">
        <v>0.5</v>
      </c>
      <c r="E6" s="185"/>
    </row>
    <row r="7" spans="1:5" x14ac:dyDescent="0.35">
      <c r="A7" s="294"/>
      <c r="B7" s="110" t="s">
        <v>7</v>
      </c>
      <c r="C7" s="107">
        <v>0.5</v>
      </c>
      <c r="E7" s="185"/>
    </row>
    <row r="8" spans="1:5" x14ac:dyDescent="0.35">
      <c r="A8" s="294"/>
      <c r="B8" s="110" t="s">
        <v>8</v>
      </c>
      <c r="C8" s="107">
        <v>0.6</v>
      </c>
      <c r="E8" s="185"/>
    </row>
    <row r="9" spans="1:5" x14ac:dyDescent="0.35">
      <c r="A9" s="294"/>
      <c r="B9" s="110" t="s">
        <v>9</v>
      </c>
      <c r="C9" s="107">
        <v>1</v>
      </c>
      <c r="E9" s="185"/>
    </row>
    <row r="10" spans="1:5" x14ac:dyDescent="0.35">
      <c r="A10" s="294"/>
      <c r="B10" s="110" t="s">
        <v>10</v>
      </c>
      <c r="C10" s="107">
        <v>1.1000000000000001</v>
      </c>
      <c r="E10" s="185"/>
    </row>
    <row r="11" spans="1:5" x14ac:dyDescent="0.35">
      <c r="A11" s="294"/>
      <c r="B11" s="110" t="s">
        <v>11</v>
      </c>
      <c r="C11" s="107">
        <v>1.4</v>
      </c>
      <c r="E11" s="185"/>
    </row>
    <row r="12" spans="1:5" x14ac:dyDescent="0.35">
      <c r="A12" s="294"/>
      <c r="B12" s="110" t="s">
        <v>12</v>
      </c>
      <c r="C12" s="107">
        <v>1.4</v>
      </c>
      <c r="E12" s="185"/>
    </row>
    <row r="13" spans="1:5" x14ac:dyDescent="0.35">
      <c r="A13" s="294"/>
      <c r="B13" s="110" t="s">
        <v>13</v>
      </c>
      <c r="C13" s="107">
        <v>1.5</v>
      </c>
      <c r="E13" s="185"/>
    </row>
    <row r="14" spans="1:5" x14ac:dyDescent="0.35">
      <c r="A14" s="294"/>
      <c r="B14" s="110" t="s">
        <v>14</v>
      </c>
      <c r="C14" s="107">
        <v>1.5</v>
      </c>
      <c r="E14" s="185"/>
    </row>
    <row r="15" spans="1:5" x14ac:dyDescent="0.35">
      <c r="A15" s="294"/>
      <c r="B15" s="110" t="s">
        <v>15</v>
      </c>
      <c r="C15" s="107">
        <v>1.5</v>
      </c>
      <c r="E15" s="185"/>
    </row>
    <row r="16" spans="1:5" x14ac:dyDescent="0.35">
      <c r="A16" s="294"/>
      <c r="B16" s="110" t="s">
        <v>16</v>
      </c>
      <c r="C16" s="107">
        <v>1.5</v>
      </c>
      <c r="E16" s="185"/>
    </row>
    <row r="17" spans="1:5" ht="16" thickBot="1" x14ac:dyDescent="0.4">
      <c r="A17" s="295"/>
      <c r="B17" s="110" t="s">
        <v>17</v>
      </c>
      <c r="C17" s="107">
        <v>1.6</v>
      </c>
      <c r="E17" s="185"/>
    </row>
    <row r="18" spans="1:5" x14ac:dyDescent="0.35">
      <c r="A18" s="296" t="s">
        <v>18</v>
      </c>
      <c r="B18" s="110" t="s">
        <v>19</v>
      </c>
      <c r="C18" s="107">
        <v>1.6</v>
      </c>
      <c r="E18" s="185"/>
    </row>
    <row r="19" spans="1:5" x14ac:dyDescent="0.35">
      <c r="A19" s="294"/>
      <c r="B19" s="110" t="s">
        <v>20</v>
      </c>
      <c r="C19" s="107">
        <v>1.6</v>
      </c>
      <c r="E19" s="185"/>
    </row>
    <row r="20" spans="1:5" x14ac:dyDescent="0.35">
      <c r="A20" s="294"/>
      <c r="B20" s="110" t="s">
        <v>21</v>
      </c>
      <c r="C20" s="107">
        <v>1.6</v>
      </c>
      <c r="E20" s="185"/>
    </row>
    <row r="21" spans="1:5" x14ac:dyDescent="0.35">
      <c r="A21" s="294"/>
      <c r="B21" s="110" t="s">
        <v>22</v>
      </c>
      <c r="C21" s="107">
        <v>1.6</v>
      </c>
      <c r="E21" s="185"/>
    </row>
    <row r="22" spans="1:5" x14ac:dyDescent="0.35">
      <c r="A22" s="294"/>
      <c r="B22" s="110" t="s">
        <v>23</v>
      </c>
      <c r="C22" s="107">
        <v>1.6</v>
      </c>
      <c r="E22" s="185"/>
    </row>
    <row r="23" spans="1:5" x14ac:dyDescent="0.35">
      <c r="A23" s="294"/>
      <c r="B23" s="110" t="s">
        <v>24</v>
      </c>
      <c r="C23" s="107">
        <v>1.7</v>
      </c>
      <c r="E23" s="185"/>
    </row>
    <row r="24" spans="1:5" x14ac:dyDescent="0.35">
      <c r="A24" s="294"/>
      <c r="B24" s="110" t="s">
        <v>25</v>
      </c>
      <c r="C24" s="107">
        <v>1.7</v>
      </c>
      <c r="E24" s="185"/>
    </row>
    <row r="25" spans="1:5" x14ac:dyDescent="0.35">
      <c r="A25" s="294"/>
      <c r="B25" s="110" t="s">
        <v>26</v>
      </c>
      <c r="C25" s="107">
        <v>1.7</v>
      </c>
      <c r="E25" s="185"/>
    </row>
    <row r="26" spans="1:5" x14ac:dyDescent="0.35">
      <c r="A26" s="294"/>
      <c r="B26" s="110" t="s">
        <v>27</v>
      </c>
      <c r="C26" s="107">
        <v>1.7</v>
      </c>
      <c r="E26" s="185"/>
    </row>
    <row r="27" spans="1:5" x14ac:dyDescent="0.35">
      <c r="A27" s="294"/>
      <c r="B27" s="110" t="s">
        <v>28</v>
      </c>
      <c r="C27" s="107">
        <v>1.8</v>
      </c>
      <c r="E27" s="185"/>
    </row>
    <row r="28" spans="1:5" x14ac:dyDescent="0.35">
      <c r="A28" s="294"/>
      <c r="B28" s="186" t="s">
        <v>29</v>
      </c>
      <c r="C28" s="187">
        <v>1.8</v>
      </c>
      <c r="E28" s="185"/>
    </row>
    <row r="29" spans="1:5" x14ac:dyDescent="0.35">
      <c r="A29" s="294"/>
      <c r="B29" s="110" t="s">
        <v>30</v>
      </c>
      <c r="C29" s="107">
        <v>0</v>
      </c>
      <c r="E29" s="185"/>
    </row>
    <row r="30" spans="1:5" x14ac:dyDescent="0.35">
      <c r="A30" s="294"/>
      <c r="B30" s="40"/>
      <c r="C30" s="36"/>
    </row>
    <row r="31" spans="1:5" x14ac:dyDescent="0.35">
      <c r="A31" s="294"/>
      <c r="B31" s="40"/>
      <c r="C31" s="36"/>
    </row>
    <row r="32" spans="1:5" x14ac:dyDescent="0.35">
      <c r="A32" s="294"/>
      <c r="B32" s="40"/>
      <c r="C32" s="36"/>
    </row>
    <row r="33" spans="1:3" x14ac:dyDescent="0.35">
      <c r="A33" s="294"/>
      <c r="B33" s="40"/>
      <c r="C33" s="36"/>
    </row>
    <row r="34" spans="1:3" x14ac:dyDescent="0.35">
      <c r="A34" s="294"/>
      <c r="B34" s="40"/>
      <c r="C34" s="36"/>
    </row>
    <row r="35" spans="1:3" x14ac:dyDescent="0.35">
      <c r="A35" s="294"/>
      <c r="B35" s="40"/>
      <c r="C35" s="36"/>
    </row>
    <row r="36" spans="1:3" x14ac:dyDescent="0.35">
      <c r="A36" s="294"/>
      <c r="B36" s="40"/>
      <c r="C36" s="36"/>
    </row>
    <row r="37" spans="1:3" x14ac:dyDescent="0.35">
      <c r="A37" s="294"/>
      <c r="B37" s="40"/>
      <c r="C37" s="36"/>
    </row>
    <row r="38" spans="1:3" ht="16" thickBot="1" x14ac:dyDescent="0.4">
      <c r="A38" s="294"/>
      <c r="B38" s="40"/>
      <c r="C38" s="36"/>
    </row>
    <row r="39" spans="1:3" x14ac:dyDescent="0.35">
      <c r="A39" s="296" t="s">
        <v>31</v>
      </c>
      <c r="B39" s="40"/>
      <c r="C39" s="36"/>
    </row>
    <row r="40" spans="1:3" x14ac:dyDescent="0.35">
      <c r="A40" s="294"/>
      <c r="B40" s="40"/>
      <c r="C40" s="36"/>
    </row>
    <row r="41" spans="1:3" x14ac:dyDescent="0.35">
      <c r="A41" s="294"/>
      <c r="B41" s="40"/>
      <c r="C41" s="36"/>
    </row>
    <row r="42" spans="1:3" x14ac:dyDescent="0.35">
      <c r="A42" s="294"/>
      <c r="B42" s="40"/>
      <c r="C42" s="36"/>
    </row>
    <row r="43" spans="1:3" ht="16" thickBot="1" x14ac:dyDescent="0.4">
      <c r="A43" s="295"/>
      <c r="B43" s="40"/>
      <c r="C43" s="36"/>
    </row>
    <row r="44" spans="1:3" x14ac:dyDescent="0.35">
      <c r="A44" s="296" t="s">
        <v>31</v>
      </c>
      <c r="B44" s="40"/>
      <c r="C44" s="36"/>
    </row>
    <row r="45" spans="1:3" x14ac:dyDescent="0.35">
      <c r="A45" s="294"/>
      <c r="B45" s="40"/>
      <c r="C45" s="36"/>
    </row>
    <row r="46" spans="1:3" x14ac:dyDescent="0.35">
      <c r="A46" s="294"/>
      <c r="B46" s="40"/>
      <c r="C46" s="36"/>
    </row>
    <row r="47" spans="1:3" x14ac:dyDescent="0.35">
      <c r="A47" s="294"/>
      <c r="B47" s="40"/>
      <c r="C47" s="36"/>
    </row>
    <row r="48" spans="1:3" x14ac:dyDescent="0.35">
      <c r="A48" s="294"/>
      <c r="B48" s="40"/>
      <c r="C48" s="36"/>
    </row>
    <row r="49" spans="1:3" x14ac:dyDescent="0.35">
      <c r="A49" s="294"/>
      <c r="B49" s="40"/>
      <c r="C49" s="36"/>
    </row>
    <row r="50" spans="1:3" x14ac:dyDescent="0.35">
      <c r="A50" s="294"/>
      <c r="B50" s="40"/>
      <c r="C50" s="36"/>
    </row>
    <row r="51" spans="1:3" ht="16" thickBot="1" x14ac:dyDescent="0.4">
      <c r="A51" s="295"/>
      <c r="B51" s="40"/>
      <c r="C51" s="36"/>
    </row>
    <row r="52" spans="1:3" x14ac:dyDescent="0.35">
      <c r="B52" s="40"/>
      <c r="C52" s="36"/>
    </row>
    <row r="53" spans="1:3" x14ac:dyDescent="0.35">
      <c r="B53" s="40"/>
      <c r="C53" s="36"/>
    </row>
    <row r="54" spans="1:3" x14ac:dyDescent="0.35">
      <c r="B54" s="40"/>
      <c r="C54" s="36"/>
    </row>
  </sheetData>
  <autoFilter ref="B2:C2" xr:uid="{A405CE66-6A8C-42C1-AF8C-33FE7A1D2F9F}">
    <sortState xmlns:xlrd2="http://schemas.microsoft.com/office/spreadsheetml/2017/richdata2" ref="B3:C51">
      <sortCondition descending="1" ref="C2"/>
    </sortState>
  </autoFilter>
  <sortState xmlns:xlrd2="http://schemas.microsoft.com/office/spreadsheetml/2017/richdata2" ref="B3:C28">
    <sortCondition ref="C3:C28"/>
  </sortState>
  <mergeCells count="5">
    <mergeCell ref="A1:C1"/>
    <mergeCell ref="A3:A17"/>
    <mergeCell ref="A18:A38"/>
    <mergeCell ref="A39:A43"/>
    <mergeCell ref="A44:A5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DE75-363B-40FD-9895-EADADDA81D82}">
  <sheetPr codeName="Feuil26"/>
  <dimension ref="A1:D9"/>
  <sheetViews>
    <sheetView topLeftCell="B1" workbookViewId="0">
      <selection activeCell="B3" sqref="B3:B29"/>
    </sheetView>
  </sheetViews>
  <sheetFormatPr baseColWidth="10" defaultColWidth="44.08203125" defaultRowHeight="15.5" x14ac:dyDescent="0.35"/>
  <cols>
    <col min="1" max="1" width="12.83203125" hidden="1" customWidth="1"/>
    <col min="2" max="2" width="53.08203125" customWidth="1"/>
    <col min="3" max="3" width="7.33203125" style="1" customWidth="1"/>
    <col min="4" max="254" width="11" customWidth="1"/>
    <col min="255" max="255" width="12.83203125" customWidth="1"/>
  </cols>
  <sheetData>
    <row r="1" spans="1:4" s="11" customFormat="1" ht="69" customHeight="1" thickBot="1" x14ac:dyDescent="0.4">
      <c r="A1" s="306" t="s">
        <v>1554</v>
      </c>
      <c r="B1" s="307"/>
      <c r="C1" s="307"/>
      <c r="D1" s="11">
        <f>COUNTA(SerieMTSautNatC)</f>
        <v>4</v>
      </c>
    </row>
    <row r="2" spans="1:4" ht="30.75" customHeight="1" x14ac:dyDescent="0.35">
      <c r="B2" s="34" t="s">
        <v>1555</v>
      </c>
      <c r="C2" s="34" t="s">
        <v>2</v>
      </c>
    </row>
    <row r="3" spans="1:4" x14ac:dyDescent="0.35">
      <c r="A3" s="300"/>
      <c r="B3" s="115" t="s">
        <v>1565</v>
      </c>
      <c r="C3" s="116">
        <v>1</v>
      </c>
    </row>
    <row r="4" spans="1:4" x14ac:dyDescent="0.35">
      <c r="A4" s="300"/>
      <c r="B4" s="27" t="s">
        <v>1566</v>
      </c>
      <c r="C4" s="32">
        <v>1.2</v>
      </c>
    </row>
    <row r="5" spans="1:4" x14ac:dyDescent="0.35">
      <c r="A5" s="300"/>
      <c r="B5" s="115" t="s">
        <v>1567</v>
      </c>
      <c r="C5" s="116">
        <v>1.6</v>
      </c>
    </row>
    <row r="6" spans="1:4" ht="16" thickBot="1" x14ac:dyDescent="0.4">
      <c r="A6" s="300"/>
      <c r="B6" s="7" t="s">
        <v>1568</v>
      </c>
      <c r="C6" s="12">
        <v>0</v>
      </c>
    </row>
    <row r="7" spans="1:4" x14ac:dyDescent="0.35">
      <c r="A7" s="308"/>
    </row>
    <row r="8" spans="1:4" ht="16" thickBot="1" x14ac:dyDescent="0.4">
      <c r="A8" s="308"/>
    </row>
    <row r="9" spans="1:4" ht="16" thickBot="1" x14ac:dyDescent="0.4">
      <c r="A9" s="10"/>
    </row>
  </sheetData>
  <mergeCells count="2">
    <mergeCell ref="A1:C1"/>
    <mergeCell ref="A3:A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4"/>
  <dimension ref="A1:D14"/>
  <sheetViews>
    <sheetView topLeftCell="B1" workbookViewId="0">
      <selection activeCell="B3" sqref="B3:B29"/>
    </sheetView>
  </sheetViews>
  <sheetFormatPr baseColWidth="10" defaultColWidth="44.08203125" defaultRowHeight="15.5" x14ac:dyDescent="0.35"/>
  <cols>
    <col min="1" max="1" width="12.83203125" hidden="1" customWidth="1"/>
    <col min="2" max="2" width="49" customWidth="1"/>
    <col min="3" max="3" width="11.5" style="1" customWidth="1"/>
    <col min="4" max="254" width="11" customWidth="1"/>
    <col min="255" max="255" width="12.83203125" customWidth="1"/>
  </cols>
  <sheetData>
    <row r="1" spans="1:4" s="11" customFormat="1" ht="69" customHeight="1" thickBot="1" x14ac:dyDescent="0.4">
      <c r="A1" s="303" t="s">
        <v>1554</v>
      </c>
      <c r="B1" s="304"/>
      <c r="C1" s="304"/>
      <c r="D1">
        <f>COUNTA(SerieMTMTFedB)</f>
        <v>9</v>
      </c>
    </row>
    <row r="2" spans="1:4" ht="28.5" customHeight="1" thickBot="1" x14ac:dyDescent="0.4">
      <c r="B2" s="34" t="s">
        <v>1555</v>
      </c>
      <c r="C2" s="34" t="s">
        <v>1569</v>
      </c>
    </row>
    <row r="3" spans="1:4" x14ac:dyDescent="0.35">
      <c r="A3" s="296"/>
      <c r="B3" s="123" t="s">
        <v>1570</v>
      </c>
      <c r="C3" s="116">
        <v>1.2</v>
      </c>
    </row>
    <row r="4" spans="1:4" x14ac:dyDescent="0.35">
      <c r="A4" s="294"/>
      <c r="B4" s="123" t="s">
        <v>1571</v>
      </c>
      <c r="C4" s="116">
        <v>1.4</v>
      </c>
    </row>
    <row r="5" spans="1:4" x14ac:dyDescent="0.35">
      <c r="A5" s="294"/>
      <c r="B5" s="123" t="s">
        <v>1572</v>
      </c>
      <c r="C5" s="116">
        <v>1.6</v>
      </c>
    </row>
    <row r="6" spans="1:4" x14ac:dyDescent="0.35">
      <c r="A6" s="294"/>
      <c r="B6" s="123" t="s">
        <v>1573</v>
      </c>
      <c r="C6" s="116">
        <v>1.5</v>
      </c>
    </row>
    <row r="7" spans="1:4" x14ac:dyDescent="0.35">
      <c r="A7" s="294"/>
      <c r="B7" s="123" t="s">
        <v>1574</v>
      </c>
      <c r="C7" s="116">
        <v>1.8</v>
      </c>
    </row>
    <row r="8" spans="1:4" x14ac:dyDescent="0.35">
      <c r="A8" s="294"/>
      <c r="B8" s="123" t="s">
        <v>1575</v>
      </c>
      <c r="C8" s="116">
        <v>1.8</v>
      </c>
    </row>
    <row r="9" spans="1:4" x14ac:dyDescent="0.35">
      <c r="A9" s="294"/>
      <c r="B9" s="123" t="s">
        <v>1576</v>
      </c>
      <c r="C9" s="116">
        <v>2</v>
      </c>
    </row>
    <row r="10" spans="1:4" ht="16" thickBot="1" x14ac:dyDescent="0.4">
      <c r="A10" s="294"/>
      <c r="B10" s="124" t="s">
        <v>1577</v>
      </c>
      <c r="C10" s="125">
        <v>2</v>
      </c>
    </row>
    <row r="11" spans="1:4" ht="16" thickBot="1" x14ac:dyDescent="0.4">
      <c r="A11" s="294"/>
      <c r="B11" s="30" t="s">
        <v>1564</v>
      </c>
      <c r="C11" s="31">
        <v>0</v>
      </c>
    </row>
    <row r="12" spans="1:4" ht="16" thickBot="1" x14ac:dyDescent="0.4">
      <c r="A12" s="294"/>
      <c r="C12"/>
    </row>
    <row r="13" spans="1:4" ht="16" thickBot="1" x14ac:dyDescent="0.4">
      <c r="A13" s="10"/>
      <c r="C13"/>
    </row>
    <row r="14" spans="1:4" x14ac:dyDescent="0.35">
      <c r="C14"/>
    </row>
  </sheetData>
  <mergeCells count="2">
    <mergeCell ref="A1:C1"/>
    <mergeCell ref="A3:A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dimension ref="A1:E14"/>
  <sheetViews>
    <sheetView topLeftCell="B1" workbookViewId="0">
      <selection activeCell="B3" sqref="B3:B29"/>
    </sheetView>
  </sheetViews>
  <sheetFormatPr baseColWidth="10" defaultColWidth="11" defaultRowHeight="15.5" x14ac:dyDescent="0.35"/>
  <cols>
    <col min="1" max="1" width="0" hidden="1" customWidth="1"/>
    <col min="2" max="2" width="49.08203125" bestFit="1" customWidth="1"/>
    <col min="3" max="3" width="23.58203125" style="1" customWidth="1"/>
  </cols>
  <sheetData>
    <row r="1" spans="1:5" ht="31.5" thickBot="1" x14ac:dyDescent="0.4">
      <c r="A1" s="292" t="s">
        <v>51</v>
      </c>
      <c r="B1" s="293"/>
      <c r="C1" s="293"/>
      <c r="E1">
        <f>COUNTA(B3:B12)</f>
        <v>10</v>
      </c>
    </row>
    <row r="2" spans="1:5" ht="31.5" customHeight="1" thickBot="1" x14ac:dyDescent="0.4">
      <c r="B2" s="34" t="s">
        <v>1</v>
      </c>
      <c r="C2" s="34" t="s">
        <v>2</v>
      </c>
    </row>
    <row r="3" spans="1:5" x14ac:dyDescent="0.35">
      <c r="A3" s="296"/>
      <c r="B3" s="117" t="s">
        <v>1463</v>
      </c>
      <c r="C3" s="118">
        <v>0.3</v>
      </c>
    </row>
    <row r="4" spans="1:5" x14ac:dyDescent="0.35">
      <c r="A4" s="294"/>
      <c r="B4" s="117" t="s">
        <v>1464</v>
      </c>
      <c r="C4" s="118">
        <v>0.5</v>
      </c>
    </row>
    <row r="5" spans="1:5" x14ac:dyDescent="0.35">
      <c r="A5" s="294"/>
      <c r="B5" s="117" t="s">
        <v>32</v>
      </c>
      <c r="C5" s="118">
        <v>0.5</v>
      </c>
    </row>
    <row r="6" spans="1:5" x14ac:dyDescent="0.35">
      <c r="A6" s="294"/>
      <c r="B6" s="117" t="s">
        <v>1469</v>
      </c>
      <c r="C6" s="118">
        <v>0.8</v>
      </c>
    </row>
    <row r="7" spans="1:5" ht="16" thickBot="1" x14ac:dyDescent="0.4">
      <c r="A7" s="295"/>
      <c r="B7" s="117" t="s">
        <v>35</v>
      </c>
      <c r="C7" s="118">
        <v>1.5</v>
      </c>
    </row>
    <row r="8" spans="1:5" x14ac:dyDescent="0.35">
      <c r="A8" s="296"/>
      <c r="B8" s="117" t="s">
        <v>1466</v>
      </c>
      <c r="C8" s="118">
        <v>1.5</v>
      </c>
    </row>
    <row r="9" spans="1:5" x14ac:dyDescent="0.35">
      <c r="A9" s="297"/>
      <c r="B9" s="117" t="s">
        <v>1467</v>
      </c>
      <c r="C9" s="118">
        <v>1.5</v>
      </c>
    </row>
    <row r="10" spans="1:5" ht="16" thickBot="1" x14ac:dyDescent="0.4">
      <c r="A10" s="98"/>
      <c r="B10" s="117" t="s">
        <v>33</v>
      </c>
      <c r="C10" s="118">
        <v>1.5</v>
      </c>
    </row>
    <row r="11" spans="1:5" x14ac:dyDescent="0.35">
      <c r="B11" s="117" t="s">
        <v>4</v>
      </c>
      <c r="C11" s="118">
        <v>1.5</v>
      </c>
    </row>
    <row r="12" spans="1:5" x14ac:dyDescent="0.35">
      <c r="B12" s="117" t="s">
        <v>34</v>
      </c>
      <c r="C12" s="118">
        <v>1.5</v>
      </c>
    </row>
    <row r="13" spans="1:5" x14ac:dyDescent="0.35">
      <c r="B13" s="117" t="s">
        <v>1577</v>
      </c>
      <c r="C13" s="118">
        <v>2</v>
      </c>
    </row>
    <row r="14" spans="1:5" ht="16" thickBot="1" x14ac:dyDescent="0.4">
      <c r="B14" s="7" t="s">
        <v>30</v>
      </c>
      <c r="C14" s="24">
        <v>0</v>
      </c>
    </row>
  </sheetData>
  <sortState xmlns:xlrd2="http://schemas.microsoft.com/office/spreadsheetml/2017/richdata2" ref="B3:C11">
    <sortCondition ref="C3:C11"/>
  </sortState>
  <mergeCells count="3">
    <mergeCell ref="A8:A9"/>
    <mergeCell ref="A1:C1"/>
    <mergeCell ref="A3:A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dimension ref="A1:H39"/>
  <sheetViews>
    <sheetView topLeftCell="B1" workbookViewId="0">
      <selection activeCell="B3" sqref="B3:B29"/>
    </sheetView>
  </sheetViews>
  <sheetFormatPr baseColWidth="10" defaultColWidth="11" defaultRowHeight="15.5" x14ac:dyDescent="0.35"/>
  <cols>
    <col min="1" max="1" width="0" hidden="1" customWidth="1"/>
    <col min="2" max="2" width="58.58203125" customWidth="1"/>
  </cols>
  <sheetData>
    <row r="1" spans="1:4" ht="31.5" thickBot="1" x14ac:dyDescent="0.4">
      <c r="A1" s="292" t="s">
        <v>0</v>
      </c>
      <c r="B1" s="293"/>
      <c r="C1" s="293"/>
      <c r="D1">
        <f>COUNTA(SerieArriereTumblingFedA)</f>
        <v>11</v>
      </c>
    </row>
    <row r="2" spans="1:4" ht="36" customHeight="1" thickBot="1" x14ac:dyDescent="0.4">
      <c r="A2" s="9"/>
      <c r="B2" s="34" t="s">
        <v>1</v>
      </c>
      <c r="C2" s="34" t="s">
        <v>2</v>
      </c>
    </row>
    <row r="3" spans="1:4" x14ac:dyDescent="0.35">
      <c r="A3" s="296"/>
      <c r="B3" s="119" t="s">
        <v>1464</v>
      </c>
      <c r="C3" s="121">
        <v>0.5</v>
      </c>
    </row>
    <row r="4" spans="1:4" x14ac:dyDescent="0.35">
      <c r="A4" s="294"/>
      <c r="B4" s="119" t="s">
        <v>1468</v>
      </c>
      <c r="C4" s="121">
        <v>0.5</v>
      </c>
    </row>
    <row r="5" spans="1:4" x14ac:dyDescent="0.35">
      <c r="A5" s="294"/>
      <c r="B5" s="119" t="s">
        <v>35</v>
      </c>
      <c r="C5" s="121">
        <v>0.5</v>
      </c>
    </row>
    <row r="6" spans="1:4" x14ac:dyDescent="0.35">
      <c r="A6" s="294"/>
      <c r="B6" s="119" t="s">
        <v>33</v>
      </c>
      <c r="C6" s="121">
        <v>0.5</v>
      </c>
    </row>
    <row r="7" spans="1:4" x14ac:dyDescent="0.35">
      <c r="A7" s="294"/>
      <c r="B7" s="119" t="s">
        <v>1469</v>
      </c>
      <c r="C7" s="121">
        <v>0.8</v>
      </c>
    </row>
    <row r="8" spans="1:4" x14ac:dyDescent="0.35">
      <c r="A8" s="294"/>
      <c r="B8" s="119" t="s">
        <v>1470</v>
      </c>
      <c r="C8" s="121">
        <v>1</v>
      </c>
    </row>
    <row r="9" spans="1:4" x14ac:dyDescent="0.35">
      <c r="A9" s="294"/>
      <c r="B9" s="119" t="s">
        <v>4</v>
      </c>
      <c r="C9" s="121">
        <v>1</v>
      </c>
    </row>
    <row r="10" spans="1:4" x14ac:dyDescent="0.35">
      <c r="B10" s="119" t="s">
        <v>32</v>
      </c>
      <c r="C10" s="121">
        <v>1.2</v>
      </c>
    </row>
    <row r="11" spans="1:4" x14ac:dyDescent="0.35">
      <c r="B11" s="119" t="s">
        <v>1471</v>
      </c>
      <c r="C11" s="121">
        <v>1.5</v>
      </c>
    </row>
    <row r="12" spans="1:4" ht="16" thickBot="1" x14ac:dyDescent="0.4">
      <c r="B12" s="120" t="s">
        <v>1578</v>
      </c>
      <c r="C12" s="122">
        <v>2</v>
      </c>
    </row>
    <row r="13" spans="1:4" ht="16" thickBot="1" x14ac:dyDescent="0.4">
      <c r="B13" s="7" t="s">
        <v>50</v>
      </c>
      <c r="C13" s="26">
        <v>0</v>
      </c>
    </row>
    <row r="24" spans="8:8" x14ac:dyDescent="0.35">
      <c r="H24">
        <v>0</v>
      </c>
    </row>
    <row r="35" spans="8:8" x14ac:dyDescent="0.35">
      <c r="H35">
        <v>0</v>
      </c>
    </row>
    <row r="36" spans="8:8" x14ac:dyDescent="0.35">
      <c r="H36">
        <v>0</v>
      </c>
    </row>
    <row r="37" spans="8:8" x14ac:dyDescent="0.35">
      <c r="H37">
        <v>0</v>
      </c>
    </row>
    <row r="38" spans="8:8" x14ac:dyDescent="0.35">
      <c r="H38">
        <v>0</v>
      </c>
    </row>
    <row r="39" spans="8:8" x14ac:dyDescent="0.35">
      <c r="H39">
        <v>0</v>
      </c>
    </row>
  </sheetData>
  <autoFilter ref="B2:C2" xr:uid="{00000000-0001-0000-0600-000000000000}"/>
  <sortState xmlns:xlrd2="http://schemas.microsoft.com/office/spreadsheetml/2017/richdata2" ref="B3:C10">
    <sortCondition ref="C3:C10"/>
  </sortState>
  <mergeCells count="3">
    <mergeCell ref="A5:A9"/>
    <mergeCell ref="A1:C1"/>
    <mergeCell ref="A3:A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2"/>
  <dimension ref="A1:D62"/>
  <sheetViews>
    <sheetView topLeftCell="B47" workbookViewId="0">
      <selection activeCell="B3" sqref="B3:B29"/>
    </sheetView>
  </sheetViews>
  <sheetFormatPr baseColWidth="10" defaultColWidth="11.08203125" defaultRowHeight="15.5" x14ac:dyDescent="0.35"/>
  <cols>
    <col min="1" max="1" width="10.08203125" hidden="1" customWidth="1"/>
    <col min="2" max="2" width="47.58203125" customWidth="1"/>
    <col min="3" max="3" width="23.5" customWidth="1"/>
  </cols>
  <sheetData>
    <row r="1" spans="1:4" ht="101.25" customHeight="1" thickBot="1" x14ac:dyDescent="0.4">
      <c r="A1" s="292" t="s">
        <v>0</v>
      </c>
      <c r="B1" s="293"/>
      <c r="C1" s="293"/>
      <c r="D1">
        <f>COUNTA(SerieArriereTumblingNatB)</f>
        <v>60</v>
      </c>
    </row>
    <row r="2" spans="1:4" ht="15.75" customHeight="1" x14ac:dyDescent="0.35">
      <c r="A2" s="9"/>
      <c r="B2" s="34" t="s">
        <v>1</v>
      </c>
      <c r="C2" s="34" t="s">
        <v>2</v>
      </c>
    </row>
    <row r="3" spans="1:4" x14ac:dyDescent="0.35">
      <c r="A3" s="294"/>
      <c r="B3" s="183" t="s">
        <v>7</v>
      </c>
      <c r="C3" s="189">
        <v>0.5</v>
      </c>
    </row>
    <row r="4" spans="1:4" x14ac:dyDescent="0.35">
      <c r="A4" s="294"/>
      <c r="B4" s="183" t="s">
        <v>5</v>
      </c>
      <c r="C4" s="189">
        <v>0.5</v>
      </c>
    </row>
    <row r="5" spans="1:4" x14ac:dyDescent="0.35">
      <c r="A5" s="294"/>
      <c r="B5" s="183" t="s">
        <v>6</v>
      </c>
      <c r="C5" s="189">
        <v>0.5</v>
      </c>
    </row>
    <row r="6" spans="1:4" x14ac:dyDescent="0.35">
      <c r="A6" s="294"/>
      <c r="B6" s="183" t="s">
        <v>4</v>
      </c>
      <c r="C6" s="189">
        <v>0.5</v>
      </c>
    </row>
    <row r="7" spans="1:4" x14ac:dyDescent="0.35">
      <c r="A7" s="294"/>
      <c r="B7" s="183" t="s">
        <v>3</v>
      </c>
      <c r="C7" s="189">
        <v>0.5</v>
      </c>
    </row>
    <row r="8" spans="1:4" x14ac:dyDescent="0.35">
      <c r="A8" s="294"/>
      <c r="B8" s="183" t="s">
        <v>8</v>
      </c>
      <c r="C8" s="189">
        <v>0.6</v>
      </c>
    </row>
    <row r="9" spans="1:4" x14ac:dyDescent="0.35">
      <c r="A9" s="294"/>
      <c r="B9" s="183" t="s">
        <v>1472</v>
      </c>
      <c r="C9" s="189">
        <v>0.7</v>
      </c>
    </row>
    <row r="10" spans="1:4" x14ac:dyDescent="0.35">
      <c r="A10" s="294"/>
      <c r="B10" s="183" t="s">
        <v>9</v>
      </c>
      <c r="C10" s="189">
        <v>1</v>
      </c>
    </row>
    <row r="11" spans="1:4" x14ac:dyDescent="0.35">
      <c r="A11" s="294"/>
      <c r="B11" s="183" t="s">
        <v>10</v>
      </c>
      <c r="C11" s="189">
        <v>1.1000000000000001</v>
      </c>
    </row>
    <row r="12" spans="1:4" x14ac:dyDescent="0.35">
      <c r="A12" s="294"/>
      <c r="B12" s="183" t="s">
        <v>1473</v>
      </c>
      <c r="C12" s="189">
        <v>1.2</v>
      </c>
    </row>
    <row r="13" spans="1:4" x14ac:dyDescent="0.35">
      <c r="A13" s="294"/>
      <c r="B13" s="183" t="s">
        <v>12</v>
      </c>
      <c r="C13" s="189">
        <v>1.4</v>
      </c>
    </row>
    <row r="14" spans="1:4" x14ac:dyDescent="0.35">
      <c r="A14" s="294"/>
      <c r="B14" s="183" t="s">
        <v>11</v>
      </c>
      <c r="C14" s="189">
        <v>1.4</v>
      </c>
    </row>
    <row r="15" spans="1:4" x14ac:dyDescent="0.35">
      <c r="A15" s="294"/>
      <c r="B15" s="183" t="s">
        <v>14</v>
      </c>
      <c r="C15" s="189">
        <v>1.5</v>
      </c>
    </row>
    <row r="16" spans="1:4" x14ac:dyDescent="0.35">
      <c r="A16" s="294"/>
      <c r="B16" s="183" t="s">
        <v>13</v>
      </c>
      <c r="C16" s="189">
        <v>1.5</v>
      </c>
    </row>
    <row r="17" spans="1:3" ht="16" thickBot="1" x14ac:dyDescent="0.4">
      <c r="A17" s="295"/>
      <c r="B17" s="183" t="s">
        <v>15</v>
      </c>
      <c r="C17" s="189">
        <v>1.5</v>
      </c>
    </row>
    <row r="18" spans="1:3" x14ac:dyDescent="0.35">
      <c r="A18" s="296" t="s">
        <v>18</v>
      </c>
      <c r="B18" s="183" t="s">
        <v>16</v>
      </c>
      <c r="C18" s="189">
        <v>1.5</v>
      </c>
    </row>
    <row r="19" spans="1:3" x14ac:dyDescent="0.35">
      <c r="A19" s="294"/>
      <c r="B19" s="183" t="s">
        <v>1476</v>
      </c>
      <c r="C19" s="189">
        <v>1.6</v>
      </c>
    </row>
    <row r="20" spans="1:3" x14ac:dyDescent="0.35">
      <c r="A20" s="294"/>
      <c r="B20" s="183" t="s">
        <v>19</v>
      </c>
      <c r="C20" s="189">
        <v>1.6</v>
      </c>
    </row>
    <row r="21" spans="1:3" x14ac:dyDescent="0.35">
      <c r="A21" s="294"/>
      <c r="B21" s="183" t="s">
        <v>1477</v>
      </c>
      <c r="C21" s="189">
        <v>1.6</v>
      </c>
    </row>
    <row r="22" spans="1:3" x14ac:dyDescent="0.35">
      <c r="A22" s="294"/>
      <c r="B22" s="183" t="s">
        <v>17</v>
      </c>
      <c r="C22" s="189">
        <v>1.6</v>
      </c>
    </row>
    <row r="23" spans="1:3" x14ac:dyDescent="0.35">
      <c r="A23" s="294"/>
      <c r="B23" s="183" t="s">
        <v>1478</v>
      </c>
      <c r="C23" s="189">
        <v>1.6</v>
      </c>
    </row>
    <row r="24" spans="1:3" x14ac:dyDescent="0.35">
      <c r="A24" s="294"/>
      <c r="B24" s="183" t="s">
        <v>23</v>
      </c>
      <c r="C24" s="189">
        <v>1.6</v>
      </c>
    </row>
    <row r="25" spans="1:3" x14ac:dyDescent="0.35">
      <c r="A25" s="294"/>
      <c r="B25" s="183" t="s">
        <v>20</v>
      </c>
      <c r="C25" s="189">
        <v>1.6</v>
      </c>
    </row>
    <row r="26" spans="1:3" x14ac:dyDescent="0.35">
      <c r="A26" s="294"/>
      <c r="B26" s="183" t="s">
        <v>21</v>
      </c>
      <c r="C26" s="189">
        <v>1.6</v>
      </c>
    </row>
    <row r="27" spans="1:3" x14ac:dyDescent="0.35">
      <c r="A27" s="294"/>
      <c r="B27" s="183" t="s">
        <v>1480</v>
      </c>
      <c r="C27" s="189">
        <v>1.7</v>
      </c>
    </row>
    <row r="28" spans="1:3" x14ac:dyDescent="0.35">
      <c r="A28" s="294"/>
      <c r="B28" s="183" t="s">
        <v>1481</v>
      </c>
      <c r="C28" s="189">
        <v>1.7</v>
      </c>
    </row>
    <row r="29" spans="1:3" x14ac:dyDescent="0.35">
      <c r="A29" s="294"/>
      <c r="B29" s="183" t="s">
        <v>26</v>
      </c>
      <c r="C29" s="189">
        <v>1.7</v>
      </c>
    </row>
    <row r="30" spans="1:3" x14ac:dyDescent="0.35">
      <c r="A30" s="294"/>
      <c r="B30" s="183" t="s">
        <v>1482</v>
      </c>
      <c r="C30" s="189">
        <v>1.7</v>
      </c>
    </row>
    <row r="31" spans="1:3" x14ac:dyDescent="0.35">
      <c r="A31" s="294"/>
      <c r="B31" s="183" t="s">
        <v>1483</v>
      </c>
      <c r="C31" s="189">
        <v>1.7</v>
      </c>
    </row>
    <row r="32" spans="1:3" x14ac:dyDescent="0.35">
      <c r="A32" s="294"/>
      <c r="B32" s="183" t="s">
        <v>24</v>
      </c>
      <c r="C32" s="189">
        <v>1.7</v>
      </c>
    </row>
    <row r="33" spans="1:3" x14ac:dyDescent="0.35">
      <c r="A33" s="294"/>
      <c r="B33" s="183" t="s">
        <v>1484</v>
      </c>
      <c r="C33" s="189">
        <v>1.7</v>
      </c>
    </row>
    <row r="34" spans="1:3" x14ac:dyDescent="0.35">
      <c r="A34" s="294"/>
      <c r="B34" s="183" t="s">
        <v>25</v>
      </c>
      <c r="C34" s="189">
        <v>1.7</v>
      </c>
    </row>
    <row r="35" spans="1:3" x14ac:dyDescent="0.35">
      <c r="A35" s="294"/>
      <c r="B35" s="183" t="s">
        <v>1487</v>
      </c>
      <c r="C35" s="189">
        <v>1.8</v>
      </c>
    </row>
    <row r="36" spans="1:3" x14ac:dyDescent="0.35">
      <c r="A36" s="294"/>
      <c r="B36" s="183" t="s">
        <v>1488</v>
      </c>
      <c r="C36" s="189">
        <v>1.8</v>
      </c>
    </row>
    <row r="37" spans="1:3" x14ac:dyDescent="0.35">
      <c r="A37" s="294"/>
      <c r="B37" s="183" t="s">
        <v>1489</v>
      </c>
      <c r="C37" s="189">
        <v>1.8</v>
      </c>
    </row>
    <row r="38" spans="1:3" ht="16" thickBot="1" x14ac:dyDescent="0.4">
      <c r="A38" s="294"/>
      <c r="B38" s="183" t="s">
        <v>1490</v>
      </c>
      <c r="C38" s="189">
        <v>1.8</v>
      </c>
    </row>
    <row r="39" spans="1:3" x14ac:dyDescent="0.35">
      <c r="A39" s="296" t="s">
        <v>31</v>
      </c>
      <c r="B39" s="183" t="s">
        <v>1491</v>
      </c>
      <c r="C39" s="189">
        <v>1.8</v>
      </c>
    </row>
    <row r="40" spans="1:3" x14ac:dyDescent="0.35">
      <c r="A40" s="294"/>
      <c r="B40" s="183" t="s">
        <v>28</v>
      </c>
      <c r="C40" s="189">
        <v>1.8</v>
      </c>
    </row>
    <row r="41" spans="1:3" x14ac:dyDescent="0.35">
      <c r="A41" s="294"/>
      <c r="B41" s="183" t="s">
        <v>1492</v>
      </c>
      <c r="C41" s="189">
        <v>1.8</v>
      </c>
    </row>
    <row r="42" spans="1:3" x14ac:dyDescent="0.35">
      <c r="A42" s="294"/>
      <c r="B42" s="183" t="s">
        <v>29</v>
      </c>
      <c r="C42" s="189">
        <v>1.8</v>
      </c>
    </row>
    <row r="43" spans="1:3" ht="16" thickBot="1" x14ac:dyDescent="0.4">
      <c r="A43" s="295"/>
      <c r="B43" s="183" t="s">
        <v>1493</v>
      </c>
      <c r="C43" s="189">
        <v>1.8</v>
      </c>
    </row>
    <row r="44" spans="1:3" x14ac:dyDescent="0.35">
      <c r="A44" s="296" t="s">
        <v>31</v>
      </c>
      <c r="B44" s="183" t="s">
        <v>1494</v>
      </c>
      <c r="C44" s="189">
        <v>1.8</v>
      </c>
    </row>
    <row r="45" spans="1:3" ht="16" thickBot="1" x14ac:dyDescent="0.4">
      <c r="A45" s="294"/>
      <c r="B45" s="184" t="s">
        <v>1504</v>
      </c>
      <c r="C45" s="194">
        <v>1.9</v>
      </c>
    </row>
    <row r="46" spans="1:3" x14ac:dyDescent="0.35">
      <c r="A46" s="294"/>
      <c r="B46" s="183" t="s">
        <v>1505</v>
      </c>
      <c r="C46" s="195">
        <v>1.9</v>
      </c>
    </row>
    <row r="47" spans="1:3" x14ac:dyDescent="0.35">
      <c r="A47" s="294"/>
      <c r="B47" s="41" t="s">
        <v>1506</v>
      </c>
      <c r="C47" s="195">
        <v>1.9</v>
      </c>
    </row>
    <row r="48" spans="1:3" x14ac:dyDescent="0.35">
      <c r="A48" s="294"/>
      <c r="B48" s="183" t="s">
        <v>1507</v>
      </c>
      <c r="C48" s="195">
        <v>1.9</v>
      </c>
    </row>
    <row r="49" spans="1:3" x14ac:dyDescent="0.35">
      <c r="A49" s="294"/>
      <c r="B49" s="183" t="s">
        <v>1508</v>
      </c>
      <c r="C49" s="195">
        <v>1.9</v>
      </c>
    </row>
    <row r="50" spans="1:3" x14ac:dyDescent="0.35">
      <c r="A50" s="294"/>
      <c r="B50" s="183" t="s">
        <v>1509</v>
      </c>
      <c r="C50" s="195">
        <v>1.9</v>
      </c>
    </row>
    <row r="51" spans="1:3" ht="16" thickBot="1" x14ac:dyDescent="0.4">
      <c r="A51" s="295"/>
      <c r="B51" s="183" t="s">
        <v>1517</v>
      </c>
      <c r="C51" s="195">
        <v>2</v>
      </c>
    </row>
    <row r="52" spans="1:3" x14ac:dyDescent="0.35">
      <c r="B52" s="183" t="s">
        <v>1518</v>
      </c>
      <c r="C52" s="195">
        <v>2</v>
      </c>
    </row>
    <row r="53" spans="1:3" x14ac:dyDescent="0.35">
      <c r="B53" s="183" t="s">
        <v>1519</v>
      </c>
      <c r="C53" s="195">
        <v>2</v>
      </c>
    </row>
    <row r="54" spans="1:3" x14ac:dyDescent="0.35">
      <c r="B54" s="183" t="s">
        <v>1520</v>
      </c>
      <c r="C54" s="195">
        <v>2</v>
      </c>
    </row>
    <row r="55" spans="1:3" x14ac:dyDescent="0.35">
      <c r="B55" s="183" t="s">
        <v>1521</v>
      </c>
      <c r="C55" s="195">
        <v>2</v>
      </c>
    </row>
    <row r="56" spans="1:3" x14ac:dyDescent="0.35">
      <c r="B56" s="183" t="s">
        <v>1522</v>
      </c>
      <c r="C56" s="195">
        <v>2</v>
      </c>
    </row>
    <row r="57" spans="1:3" x14ac:dyDescent="0.35">
      <c r="B57" s="41" t="s">
        <v>1523</v>
      </c>
      <c r="C57" s="195">
        <v>2</v>
      </c>
    </row>
    <row r="58" spans="1:3" x14ac:dyDescent="0.35">
      <c r="B58" s="183" t="s">
        <v>1524</v>
      </c>
      <c r="C58" s="195">
        <v>2</v>
      </c>
    </row>
    <row r="59" spans="1:3" x14ac:dyDescent="0.35">
      <c r="B59" s="183" t="s">
        <v>1525</v>
      </c>
      <c r="C59" s="195">
        <v>2</v>
      </c>
    </row>
    <row r="60" spans="1:3" x14ac:dyDescent="0.35">
      <c r="B60" s="41" t="s">
        <v>1526</v>
      </c>
      <c r="C60" s="195">
        <v>2</v>
      </c>
    </row>
    <row r="61" spans="1:3" x14ac:dyDescent="0.35">
      <c r="B61" s="41" t="s">
        <v>1527</v>
      </c>
      <c r="C61" s="195">
        <v>2</v>
      </c>
    </row>
    <row r="62" spans="1:3" x14ac:dyDescent="0.35">
      <c r="B62" s="29" t="s">
        <v>30</v>
      </c>
      <c r="C62" s="36">
        <v>0</v>
      </c>
    </row>
  </sheetData>
  <autoFilter ref="B2:C2" xr:uid="{A405CE66-6A8C-42C1-AF8C-33FE7A1D2F9F}">
    <sortState xmlns:xlrd2="http://schemas.microsoft.com/office/spreadsheetml/2017/richdata2" ref="B3:C62">
      <sortCondition ref="C2"/>
    </sortState>
  </autoFilter>
  <mergeCells count="5">
    <mergeCell ref="A3:A17"/>
    <mergeCell ref="A18:A38"/>
    <mergeCell ref="A39:A43"/>
    <mergeCell ref="A44:A51"/>
    <mergeCell ref="A1: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F74"/>
  <sheetViews>
    <sheetView topLeftCell="B53" workbookViewId="0">
      <selection activeCell="B3" sqref="B3:B29"/>
    </sheetView>
  </sheetViews>
  <sheetFormatPr baseColWidth="10" defaultColWidth="11" defaultRowHeight="15.5" x14ac:dyDescent="0.35"/>
  <cols>
    <col min="1" max="1" width="0" hidden="1" customWidth="1"/>
    <col min="2" max="2" width="49.08203125" bestFit="1" customWidth="1"/>
    <col min="3" max="3" width="11" style="1" customWidth="1"/>
    <col min="4" max="4" width="44.25" bestFit="1" customWidth="1"/>
    <col min="6" max="6" width="49.25" customWidth="1"/>
  </cols>
  <sheetData>
    <row r="1" spans="1:6" ht="69.75" customHeight="1" thickBot="1" x14ac:dyDescent="0.4">
      <c r="A1" s="292" t="s">
        <v>1579</v>
      </c>
      <c r="B1" s="293"/>
      <c r="C1" s="293"/>
      <c r="D1">
        <f>COUNTA(SerieAvantTumblingNatB)</f>
        <v>66</v>
      </c>
      <c r="F1" s="185"/>
    </row>
    <row r="2" spans="1:6" ht="31.5" customHeight="1" x14ac:dyDescent="0.35">
      <c r="B2" s="34" t="s">
        <v>1</v>
      </c>
      <c r="C2" s="34" t="s">
        <v>2</v>
      </c>
      <c r="F2" s="185"/>
    </row>
    <row r="3" spans="1:6" x14ac:dyDescent="0.35">
      <c r="A3" s="309"/>
      <c r="B3" s="183" t="s">
        <v>32</v>
      </c>
      <c r="C3" s="189">
        <v>0.5</v>
      </c>
      <c r="D3" s="185"/>
      <c r="E3" s="190"/>
      <c r="F3" s="185"/>
    </row>
    <row r="4" spans="1:6" x14ac:dyDescent="0.35">
      <c r="A4" s="309"/>
      <c r="B4" s="183" t="s">
        <v>33</v>
      </c>
      <c r="C4" s="189">
        <v>1</v>
      </c>
      <c r="D4" s="185"/>
      <c r="E4" s="190"/>
      <c r="F4" s="185"/>
    </row>
    <row r="5" spans="1:6" x14ac:dyDescent="0.35">
      <c r="A5" s="309"/>
      <c r="B5" s="193" t="s">
        <v>4</v>
      </c>
      <c r="C5" s="189">
        <v>1</v>
      </c>
      <c r="D5" s="188"/>
      <c r="E5" s="190"/>
      <c r="F5" s="185"/>
    </row>
    <row r="6" spans="1:6" x14ac:dyDescent="0.35">
      <c r="A6" s="309"/>
      <c r="B6" s="183" t="s">
        <v>34</v>
      </c>
      <c r="C6" s="189">
        <v>1</v>
      </c>
      <c r="D6" s="185"/>
      <c r="E6" s="190"/>
      <c r="F6" s="185"/>
    </row>
    <row r="7" spans="1:6" x14ac:dyDescent="0.35">
      <c r="A7" s="309"/>
      <c r="B7" s="183" t="s">
        <v>35</v>
      </c>
      <c r="C7" s="189">
        <v>1</v>
      </c>
      <c r="D7" s="185"/>
      <c r="E7" s="190"/>
      <c r="F7" s="185"/>
    </row>
    <row r="8" spans="1:6" x14ac:dyDescent="0.35">
      <c r="A8" s="309"/>
      <c r="B8" s="183" t="s">
        <v>1474</v>
      </c>
      <c r="C8" s="189">
        <v>1.2</v>
      </c>
      <c r="D8" s="185"/>
      <c r="E8" s="190"/>
      <c r="F8" s="185"/>
    </row>
    <row r="9" spans="1:6" x14ac:dyDescent="0.35">
      <c r="A9" s="309"/>
      <c r="B9" s="183" t="s">
        <v>36</v>
      </c>
      <c r="C9" s="189">
        <v>1.2</v>
      </c>
      <c r="D9" s="185"/>
      <c r="E9" s="190"/>
      <c r="F9" s="185"/>
    </row>
    <row r="10" spans="1:6" x14ac:dyDescent="0.35">
      <c r="A10" s="309"/>
      <c r="B10" s="183" t="s">
        <v>37</v>
      </c>
      <c r="C10" s="189">
        <v>1.4</v>
      </c>
      <c r="D10" s="185"/>
      <c r="E10" s="190"/>
      <c r="F10" s="185"/>
    </row>
    <row r="11" spans="1:6" x14ac:dyDescent="0.35">
      <c r="A11" s="309"/>
      <c r="B11" s="183" t="s">
        <v>8</v>
      </c>
      <c r="C11" s="189">
        <v>1.4</v>
      </c>
      <c r="D11" s="185"/>
      <c r="E11" s="190"/>
      <c r="F11" s="185"/>
    </row>
    <row r="12" spans="1:6" x14ac:dyDescent="0.35">
      <c r="A12" s="309"/>
      <c r="B12" s="183" t="s">
        <v>38</v>
      </c>
      <c r="C12" s="189">
        <v>1.4</v>
      </c>
      <c r="D12" s="185"/>
      <c r="E12" s="190"/>
      <c r="F12" s="185"/>
    </row>
    <row r="13" spans="1:6" x14ac:dyDescent="0.35">
      <c r="A13" s="309"/>
      <c r="B13" s="183" t="s">
        <v>1472</v>
      </c>
      <c r="C13" s="189">
        <v>1.5</v>
      </c>
      <c r="D13" s="185"/>
      <c r="E13" s="190"/>
      <c r="F13" s="185"/>
    </row>
    <row r="14" spans="1:6" x14ac:dyDescent="0.35">
      <c r="A14" s="309"/>
      <c r="B14" s="183" t="s">
        <v>1475</v>
      </c>
      <c r="C14" s="189">
        <v>1.5</v>
      </c>
      <c r="D14" s="185"/>
      <c r="E14" s="190"/>
      <c r="F14" s="185"/>
    </row>
    <row r="15" spans="1:6" x14ac:dyDescent="0.35">
      <c r="A15" s="309"/>
      <c r="B15" s="183" t="s">
        <v>39</v>
      </c>
      <c r="C15" s="189">
        <v>1.6</v>
      </c>
      <c r="D15" s="185"/>
      <c r="E15" s="190"/>
      <c r="F15" s="185"/>
    </row>
    <row r="16" spans="1:6" x14ac:dyDescent="0.35">
      <c r="A16" s="309"/>
      <c r="B16" s="183" t="s">
        <v>40</v>
      </c>
      <c r="C16" s="189">
        <v>1.6</v>
      </c>
      <c r="D16" s="185"/>
      <c r="E16" s="190"/>
      <c r="F16" s="185"/>
    </row>
    <row r="17" spans="1:6" x14ac:dyDescent="0.35">
      <c r="A17" s="309"/>
      <c r="B17" s="183" t="s">
        <v>1479</v>
      </c>
      <c r="C17" s="189">
        <v>1.6</v>
      </c>
      <c r="D17" s="185"/>
      <c r="E17" s="190"/>
      <c r="F17" s="185"/>
    </row>
    <row r="18" spans="1:6" x14ac:dyDescent="0.35">
      <c r="A18" s="309"/>
      <c r="B18" s="183" t="s">
        <v>41</v>
      </c>
      <c r="C18" s="189">
        <v>1.7</v>
      </c>
      <c r="D18" s="185"/>
      <c r="E18" s="190"/>
      <c r="F18" s="185"/>
    </row>
    <row r="19" spans="1:6" x14ac:dyDescent="0.35">
      <c r="A19" s="309"/>
      <c r="B19" s="183" t="s">
        <v>42</v>
      </c>
      <c r="C19" s="189">
        <v>1.7</v>
      </c>
      <c r="D19" s="185"/>
      <c r="E19" s="190"/>
      <c r="F19" s="185"/>
    </row>
    <row r="20" spans="1:6" x14ac:dyDescent="0.35">
      <c r="A20" s="309"/>
      <c r="B20" s="183" t="s">
        <v>43</v>
      </c>
      <c r="C20" s="189">
        <v>1.7</v>
      </c>
      <c r="D20" s="185"/>
      <c r="E20" s="190"/>
      <c r="F20" s="185"/>
    </row>
    <row r="21" spans="1:6" x14ac:dyDescent="0.35">
      <c r="A21" s="309"/>
      <c r="B21" s="183" t="s">
        <v>1485</v>
      </c>
      <c r="C21" s="189">
        <v>1.7</v>
      </c>
      <c r="D21" s="185"/>
      <c r="E21" s="190"/>
      <c r="F21" s="185"/>
    </row>
    <row r="22" spans="1:6" x14ac:dyDescent="0.35">
      <c r="A22" s="309"/>
      <c r="B22" s="183" t="s">
        <v>1486</v>
      </c>
      <c r="C22" s="189">
        <v>1.7</v>
      </c>
      <c r="D22" s="185"/>
      <c r="E22" s="190"/>
      <c r="F22" s="185"/>
    </row>
    <row r="23" spans="1:6" x14ac:dyDescent="0.35">
      <c r="A23" s="309"/>
      <c r="B23" s="183" t="s">
        <v>1495</v>
      </c>
      <c r="C23" s="189">
        <v>1.8</v>
      </c>
      <c r="D23" s="185"/>
      <c r="E23" s="190"/>
      <c r="F23" s="185"/>
    </row>
    <row r="24" spans="1:6" x14ac:dyDescent="0.35">
      <c r="A24" s="309"/>
      <c r="B24" s="183" t="s">
        <v>46</v>
      </c>
      <c r="C24" s="189">
        <v>1.8</v>
      </c>
      <c r="D24" s="185"/>
      <c r="E24" s="190"/>
      <c r="F24" s="185"/>
    </row>
    <row r="25" spans="1:6" x14ac:dyDescent="0.35">
      <c r="A25" s="309"/>
      <c r="B25" s="183" t="s">
        <v>1496</v>
      </c>
      <c r="C25" s="189">
        <v>1.8</v>
      </c>
      <c r="D25" s="185"/>
      <c r="E25" s="190"/>
      <c r="F25" s="185"/>
    </row>
    <row r="26" spans="1:6" x14ac:dyDescent="0.35">
      <c r="A26" s="309"/>
      <c r="B26" s="183" t="s">
        <v>1497</v>
      </c>
      <c r="C26" s="189">
        <v>1.8</v>
      </c>
      <c r="D26" s="185"/>
      <c r="E26" s="190"/>
      <c r="F26" s="185"/>
    </row>
    <row r="27" spans="1:6" x14ac:dyDescent="0.35">
      <c r="A27" s="309"/>
      <c r="B27" s="183" t="s">
        <v>47</v>
      </c>
      <c r="C27" s="189">
        <v>1.8</v>
      </c>
      <c r="D27" s="185"/>
      <c r="E27" s="190"/>
      <c r="F27" s="185"/>
    </row>
    <row r="28" spans="1:6" x14ac:dyDescent="0.35">
      <c r="A28" s="309"/>
      <c r="B28" s="183" t="s">
        <v>1498</v>
      </c>
      <c r="C28" s="189">
        <v>1.8</v>
      </c>
      <c r="D28" s="185"/>
      <c r="E28" s="190"/>
      <c r="F28" s="185"/>
    </row>
    <row r="29" spans="1:6" x14ac:dyDescent="0.35">
      <c r="A29" s="309"/>
      <c r="B29" s="183" t="s">
        <v>1499</v>
      </c>
      <c r="C29" s="189">
        <v>1.8</v>
      </c>
      <c r="D29" s="185"/>
      <c r="E29" s="190"/>
      <c r="F29" s="62"/>
    </row>
    <row r="30" spans="1:6" x14ac:dyDescent="0.35">
      <c r="A30" s="309"/>
      <c r="B30" s="183" t="s">
        <v>48</v>
      </c>
      <c r="C30" s="189">
        <v>1.8</v>
      </c>
      <c r="D30" s="185"/>
      <c r="E30" s="190"/>
      <c r="F30" s="185"/>
    </row>
    <row r="31" spans="1:6" x14ac:dyDescent="0.35">
      <c r="A31" s="309"/>
      <c r="B31" s="183" t="s">
        <v>1500</v>
      </c>
      <c r="C31" s="189">
        <v>1.8</v>
      </c>
      <c r="D31" s="185"/>
      <c r="E31" s="190"/>
      <c r="F31" s="185"/>
    </row>
    <row r="32" spans="1:6" x14ac:dyDescent="0.35">
      <c r="A32" s="309"/>
      <c r="B32" s="183" t="s">
        <v>1501</v>
      </c>
      <c r="C32" s="189">
        <v>1.8</v>
      </c>
      <c r="D32" s="185"/>
      <c r="E32" s="190"/>
      <c r="F32" s="185"/>
    </row>
    <row r="33" spans="1:6" x14ac:dyDescent="0.35">
      <c r="A33" s="41"/>
      <c r="B33" s="183" t="s">
        <v>1502</v>
      </c>
      <c r="C33" s="189">
        <v>1.8</v>
      </c>
      <c r="D33" s="185"/>
      <c r="E33" s="190"/>
      <c r="F33" s="185"/>
    </row>
    <row r="34" spans="1:6" x14ac:dyDescent="0.35">
      <c r="A34" s="310" t="s">
        <v>18</v>
      </c>
      <c r="B34" s="183" t="s">
        <v>1503</v>
      </c>
      <c r="C34" s="101">
        <v>1.8</v>
      </c>
      <c r="D34" s="185"/>
      <c r="E34" s="56"/>
      <c r="F34" s="185"/>
    </row>
    <row r="35" spans="1:6" x14ac:dyDescent="0.35">
      <c r="A35" s="310"/>
      <c r="B35" s="183" t="s">
        <v>1510</v>
      </c>
      <c r="C35" s="189">
        <v>1.9</v>
      </c>
      <c r="D35" s="185"/>
      <c r="E35" s="190"/>
      <c r="F35" s="188"/>
    </row>
    <row r="36" spans="1:6" x14ac:dyDescent="0.35">
      <c r="A36" s="310"/>
      <c r="B36" s="183" t="s">
        <v>1511</v>
      </c>
      <c r="C36" s="189">
        <v>1.9</v>
      </c>
      <c r="D36" s="185"/>
      <c r="E36" s="190"/>
      <c r="F36" s="185"/>
    </row>
    <row r="37" spans="1:6" x14ac:dyDescent="0.35">
      <c r="A37" s="310"/>
      <c r="B37" s="183" t="s">
        <v>1512</v>
      </c>
      <c r="C37" s="189">
        <v>1.9</v>
      </c>
      <c r="D37" s="185"/>
      <c r="E37" s="190"/>
      <c r="F37" s="185"/>
    </row>
    <row r="38" spans="1:6" x14ac:dyDescent="0.35">
      <c r="A38" s="310"/>
      <c r="B38" s="183" t="s">
        <v>1513</v>
      </c>
      <c r="C38" s="189">
        <v>1.9</v>
      </c>
      <c r="D38" s="185"/>
      <c r="E38" s="190"/>
      <c r="F38" s="185"/>
    </row>
    <row r="39" spans="1:6" x14ac:dyDescent="0.35">
      <c r="A39" s="310"/>
      <c r="B39" s="183" t="s">
        <v>1514</v>
      </c>
      <c r="C39" s="189">
        <v>1.9</v>
      </c>
      <c r="D39" s="185"/>
      <c r="E39" s="190"/>
      <c r="F39" s="185"/>
    </row>
    <row r="40" spans="1:6" x14ac:dyDescent="0.35">
      <c r="A40" s="310"/>
      <c r="B40" s="183" t="s">
        <v>1515</v>
      </c>
      <c r="C40" s="189">
        <v>1.9</v>
      </c>
      <c r="D40" s="185"/>
      <c r="E40" s="190"/>
      <c r="F40" s="185"/>
    </row>
    <row r="41" spans="1:6" x14ac:dyDescent="0.35">
      <c r="A41" s="310"/>
      <c r="B41" s="183" t="s">
        <v>1516</v>
      </c>
      <c r="C41" s="189">
        <v>1.9</v>
      </c>
      <c r="D41" s="185"/>
      <c r="E41" s="190"/>
      <c r="F41" s="185"/>
    </row>
    <row r="42" spans="1:6" x14ac:dyDescent="0.35">
      <c r="A42" s="310"/>
      <c r="B42" s="183" t="s">
        <v>1528</v>
      </c>
      <c r="C42" s="189">
        <v>2</v>
      </c>
      <c r="D42" s="185"/>
      <c r="E42" s="190"/>
      <c r="F42" s="185"/>
    </row>
    <row r="43" spans="1:6" x14ac:dyDescent="0.35">
      <c r="A43" s="310"/>
      <c r="B43" s="183" t="s">
        <v>1529</v>
      </c>
      <c r="C43" s="189">
        <v>2</v>
      </c>
      <c r="D43" s="185"/>
      <c r="E43" s="190"/>
      <c r="F43" s="185"/>
    </row>
    <row r="44" spans="1:6" x14ac:dyDescent="0.35">
      <c r="A44" s="310"/>
      <c r="B44" s="183" t="s">
        <v>1530</v>
      </c>
      <c r="C44" s="101">
        <v>2</v>
      </c>
      <c r="D44" s="185"/>
      <c r="E44" s="56"/>
      <c r="F44" s="185"/>
    </row>
    <row r="45" spans="1:6" x14ac:dyDescent="0.35">
      <c r="A45" s="310"/>
      <c r="B45" s="183" t="s">
        <v>1531</v>
      </c>
      <c r="C45" s="101">
        <v>2</v>
      </c>
      <c r="D45" s="185"/>
      <c r="E45" s="56"/>
      <c r="F45" s="185"/>
    </row>
    <row r="46" spans="1:6" x14ac:dyDescent="0.35">
      <c r="A46" s="310"/>
      <c r="B46" s="183" t="s">
        <v>1532</v>
      </c>
      <c r="C46" s="189">
        <v>2</v>
      </c>
      <c r="D46" s="185"/>
      <c r="E46" s="190"/>
      <c r="F46" s="185"/>
    </row>
    <row r="47" spans="1:6" x14ac:dyDescent="0.35">
      <c r="A47" s="310"/>
      <c r="B47" s="183" t="s">
        <v>1533</v>
      </c>
      <c r="C47" s="189">
        <v>2</v>
      </c>
      <c r="D47" s="185"/>
      <c r="E47" s="190"/>
      <c r="F47" s="185"/>
    </row>
    <row r="48" spans="1:6" x14ac:dyDescent="0.35">
      <c r="A48" s="310"/>
      <c r="B48" s="183" t="s">
        <v>1534</v>
      </c>
      <c r="C48" s="189">
        <v>2</v>
      </c>
      <c r="D48" s="185"/>
      <c r="E48" s="190"/>
      <c r="F48" s="185"/>
    </row>
    <row r="49" spans="1:6" x14ac:dyDescent="0.35">
      <c r="A49" s="310"/>
      <c r="B49" s="183" t="s">
        <v>1535</v>
      </c>
      <c r="C49" s="189">
        <v>2</v>
      </c>
      <c r="D49" s="185"/>
      <c r="E49" s="190"/>
      <c r="F49" s="185"/>
    </row>
    <row r="50" spans="1:6" x14ac:dyDescent="0.35">
      <c r="A50" s="310"/>
      <c r="B50" s="183" t="s">
        <v>1536</v>
      </c>
      <c r="C50" s="189">
        <v>2</v>
      </c>
      <c r="D50" s="185"/>
      <c r="E50" s="190"/>
      <c r="F50" s="185"/>
    </row>
    <row r="51" spans="1:6" x14ac:dyDescent="0.35">
      <c r="A51" s="310"/>
      <c r="B51" s="183" t="s">
        <v>1537</v>
      </c>
      <c r="C51" s="189">
        <v>2</v>
      </c>
      <c r="D51" s="185"/>
      <c r="E51" s="190"/>
      <c r="F51" s="185"/>
    </row>
    <row r="52" spans="1:6" x14ac:dyDescent="0.35">
      <c r="A52" s="310"/>
      <c r="B52" s="183" t="s">
        <v>1538</v>
      </c>
      <c r="C52" s="189">
        <v>2</v>
      </c>
      <c r="D52" s="185"/>
      <c r="E52" s="190"/>
      <c r="F52" s="185"/>
    </row>
    <row r="53" spans="1:6" x14ac:dyDescent="0.35">
      <c r="A53" s="310"/>
      <c r="B53" s="183" t="s">
        <v>1539</v>
      </c>
      <c r="C53" s="189">
        <v>2</v>
      </c>
      <c r="D53" s="185"/>
      <c r="E53" s="190"/>
      <c r="F53" s="185"/>
    </row>
    <row r="54" spans="1:6" x14ac:dyDescent="0.35">
      <c r="A54" s="310"/>
      <c r="B54" s="183" t="s">
        <v>1540</v>
      </c>
      <c r="C54" s="189">
        <v>2</v>
      </c>
      <c r="D54" s="185"/>
      <c r="E54" s="190"/>
      <c r="F54" s="185"/>
    </row>
    <row r="55" spans="1:6" x14ac:dyDescent="0.35">
      <c r="A55" s="310"/>
      <c r="B55" s="183" t="s">
        <v>1541</v>
      </c>
      <c r="C55" s="189">
        <v>2</v>
      </c>
      <c r="D55" s="185"/>
      <c r="E55" s="190"/>
      <c r="F55" s="185"/>
    </row>
    <row r="56" spans="1:6" x14ac:dyDescent="0.35">
      <c r="A56" s="310"/>
      <c r="B56" s="183" t="s">
        <v>1542</v>
      </c>
      <c r="C56" s="189">
        <v>2</v>
      </c>
      <c r="D56" s="185"/>
      <c r="E56" s="190"/>
      <c r="F56" s="185"/>
    </row>
    <row r="57" spans="1:6" x14ac:dyDescent="0.35">
      <c r="A57" s="311" t="s">
        <v>52</v>
      </c>
      <c r="B57" s="183" t="s">
        <v>1543</v>
      </c>
      <c r="C57" s="189">
        <v>2</v>
      </c>
      <c r="D57" s="185"/>
      <c r="E57" s="190"/>
      <c r="F57" s="185"/>
    </row>
    <row r="58" spans="1:6" x14ac:dyDescent="0.35">
      <c r="A58" s="311"/>
      <c r="B58" s="183" t="s">
        <v>1544</v>
      </c>
      <c r="C58" s="189">
        <v>2</v>
      </c>
      <c r="D58" s="185"/>
      <c r="E58" s="190"/>
      <c r="F58" s="185"/>
    </row>
    <row r="59" spans="1:6" x14ac:dyDescent="0.35">
      <c r="A59" s="311"/>
      <c r="B59" s="183" t="s">
        <v>1545</v>
      </c>
      <c r="C59" s="189">
        <v>2</v>
      </c>
      <c r="D59" s="185"/>
      <c r="E59" s="190"/>
      <c r="F59" s="185"/>
    </row>
    <row r="60" spans="1:6" x14ac:dyDescent="0.35">
      <c r="A60" s="311"/>
      <c r="B60" s="183" t="s">
        <v>1546</v>
      </c>
      <c r="C60" s="189">
        <v>2</v>
      </c>
      <c r="D60" s="185"/>
      <c r="E60" s="190"/>
      <c r="F60" s="185"/>
    </row>
    <row r="61" spans="1:6" x14ac:dyDescent="0.35">
      <c r="A61" s="311"/>
      <c r="B61" s="183" t="s">
        <v>1547</v>
      </c>
      <c r="C61" s="189">
        <v>2</v>
      </c>
      <c r="D61" s="185"/>
      <c r="E61" s="190"/>
      <c r="F61" s="185"/>
    </row>
    <row r="62" spans="1:6" x14ac:dyDescent="0.35">
      <c r="A62" s="311"/>
      <c r="B62" s="183" t="s">
        <v>1548</v>
      </c>
      <c r="C62" s="189">
        <v>2</v>
      </c>
      <c r="D62" s="185"/>
      <c r="E62" s="190"/>
      <c r="F62" s="185"/>
    </row>
    <row r="63" spans="1:6" x14ac:dyDescent="0.35">
      <c r="A63" s="311"/>
      <c r="B63" s="183" t="s">
        <v>1549</v>
      </c>
      <c r="C63" s="189">
        <v>2</v>
      </c>
      <c r="D63" s="185"/>
      <c r="E63" s="190"/>
      <c r="F63" s="185"/>
    </row>
    <row r="64" spans="1:6" x14ac:dyDescent="0.35">
      <c r="A64" s="311"/>
      <c r="B64" s="183" t="s">
        <v>1550</v>
      </c>
      <c r="C64" s="189">
        <v>2</v>
      </c>
      <c r="D64" s="185"/>
      <c r="E64" s="190"/>
      <c r="F64" s="185"/>
    </row>
    <row r="65" spans="1:5" x14ac:dyDescent="0.35">
      <c r="A65" s="311"/>
      <c r="B65" s="183" t="s">
        <v>1551</v>
      </c>
      <c r="C65" s="189">
        <v>2</v>
      </c>
      <c r="D65" s="185"/>
      <c r="E65" s="190"/>
    </row>
    <row r="66" spans="1:5" x14ac:dyDescent="0.35">
      <c r="A66" s="311"/>
      <c r="B66" s="183" t="s">
        <v>1552</v>
      </c>
      <c r="C66" s="189">
        <v>2</v>
      </c>
      <c r="D66" s="185"/>
      <c r="E66" s="190"/>
    </row>
    <row r="67" spans="1:5" x14ac:dyDescent="0.35">
      <c r="A67" s="311"/>
      <c r="B67" s="61" t="s">
        <v>1553</v>
      </c>
      <c r="C67" s="101">
        <v>2</v>
      </c>
      <c r="D67" s="185"/>
      <c r="E67" s="190"/>
    </row>
    <row r="68" spans="1:5" x14ac:dyDescent="0.35">
      <c r="A68" s="311"/>
      <c r="B68" s="29" t="s">
        <v>50</v>
      </c>
      <c r="C68" s="96">
        <v>0</v>
      </c>
      <c r="D68" s="62"/>
      <c r="E68" s="56"/>
    </row>
    <row r="69" spans="1:5" x14ac:dyDescent="0.35">
      <c r="A69" s="311"/>
      <c r="B69" s="40"/>
      <c r="C69" s="41"/>
    </row>
    <row r="70" spans="1:5" x14ac:dyDescent="0.35">
      <c r="A70" s="312"/>
      <c r="B70" s="191"/>
      <c r="C70" s="192"/>
    </row>
    <row r="71" spans="1:5" x14ac:dyDescent="0.35">
      <c r="A71" s="302"/>
      <c r="B71" s="40"/>
      <c r="C71" s="41"/>
    </row>
    <row r="72" spans="1:5" ht="16" thickBot="1" x14ac:dyDescent="0.4">
      <c r="B72" s="89"/>
      <c r="C72" s="90"/>
    </row>
    <row r="73" spans="1:5" ht="16" thickBot="1" x14ac:dyDescent="0.4">
      <c r="B73" s="89"/>
      <c r="C73" s="90"/>
    </row>
    <row r="74" spans="1:5" x14ac:dyDescent="0.35">
      <c r="B74" s="40"/>
      <c r="C74" s="41"/>
    </row>
  </sheetData>
  <autoFilter ref="B2:C73" xr:uid="{00000000-0009-0000-0000-000007000000}">
    <sortState xmlns:xlrd2="http://schemas.microsoft.com/office/spreadsheetml/2017/richdata2" ref="B3:C74">
      <sortCondition ref="C2:C73"/>
    </sortState>
  </autoFilter>
  <sortState xmlns:xlrd2="http://schemas.microsoft.com/office/spreadsheetml/2017/richdata2" ref="D3:E68">
    <sortCondition ref="E3:E68"/>
  </sortState>
  <mergeCells count="5">
    <mergeCell ref="A1:C1"/>
    <mergeCell ref="A3:A32"/>
    <mergeCell ref="A34:A56"/>
    <mergeCell ref="A57:A69"/>
    <mergeCell ref="A70:A7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A1:D14"/>
  <sheetViews>
    <sheetView topLeftCell="B2" workbookViewId="0">
      <selection activeCell="B3" sqref="B3:B29"/>
    </sheetView>
  </sheetViews>
  <sheetFormatPr baseColWidth="10" defaultColWidth="44.08203125" defaultRowHeight="15.5" x14ac:dyDescent="0.35"/>
  <cols>
    <col min="1" max="1" width="12.83203125" hidden="1" customWidth="1"/>
    <col min="2" max="2" width="49" customWidth="1"/>
    <col min="3" max="3" width="11.5" style="1" customWidth="1"/>
    <col min="4" max="254" width="11" customWidth="1"/>
    <col min="255" max="255" width="12.83203125" customWidth="1"/>
  </cols>
  <sheetData>
    <row r="1" spans="1:4" s="11" customFormat="1" ht="69" customHeight="1" thickBot="1" x14ac:dyDescent="0.4">
      <c r="A1" s="303" t="s">
        <v>1554</v>
      </c>
      <c r="B1" s="304"/>
      <c r="C1" s="304"/>
      <c r="D1" s="11">
        <f>COUNTA(SerieMTMTFedA)</f>
        <v>11</v>
      </c>
    </row>
    <row r="2" spans="1:4" ht="28.5" customHeight="1" thickBot="1" x14ac:dyDescent="0.4">
      <c r="B2" s="34" t="s">
        <v>1555</v>
      </c>
      <c r="C2" s="34" t="s">
        <v>1569</v>
      </c>
    </row>
    <row r="3" spans="1:4" x14ac:dyDescent="0.35">
      <c r="A3" s="296"/>
      <c r="B3" s="119" t="s">
        <v>1573</v>
      </c>
      <c r="C3" s="121">
        <v>1</v>
      </c>
    </row>
    <row r="4" spans="1:4" x14ac:dyDescent="0.35">
      <c r="A4" s="294"/>
      <c r="B4" s="119" t="s">
        <v>1570</v>
      </c>
      <c r="C4" s="121">
        <v>1</v>
      </c>
    </row>
    <row r="5" spans="1:4" x14ac:dyDescent="0.35">
      <c r="A5" s="294"/>
      <c r="B5" s="119" t="s">
        <v>1571</v>
      </c>
      <c r="C5" s="121">
        <v>1.2</v>
      </c>
    </row>
    <row r="6" spans="1:4" x14ac:dyDescent="0.35">
      <c r="A6" s="294"/>
      <c r="B6" s="119" t="s">
        <v>1574</v>
      </c>
      <c r="C6" s="121">
        <v>1.3</v>
      </c>
    </row>
    <row r="7" spans="1:4" x14ac:dyDescent="0.35">
      <c r="A7" s="294"/>
      <c r="B7" s="119" t="s">
        <v>1575</v>
      </c>
      <c r="C7" s="121">
        <v>1.3</v>
      </c>
    </row>
    <row r="8" spans="1:4" x14ac:dyDescent="0.35">
      <c r="A8" s="294"/>
      <c r="B8" s="119" t="s">
        <v>1572</v>
      </c>
      <c r="C8" s="121">
        <v>1.4</v>
      </c>
    </row>
    <row r="9" spans="1:4" x14ac:dyDescent="0.35">
      <c r="A9" s="294"/>
      <c r="B9" s="119" t="s">
        <v>1576</v>
      </c>
      <c r="C9" s="121">
        <v>1.5</v>
      </c>
    </row>
    <row r="10" spans="1:4" ht="16" thickBot="1" x14ac:dyDescent="0.4">
      <c r="A10" s="294"/>
      <c r="B10" s="119" t="s">
        <v>1577</v>
      </c>
      <c r="C10" s="121">
        <v>1.8</v>
      </c>
    </row>
    <row r="11" spans="1:4" ht="16" thickBot="1" x14ac:dyDescent="0.4">
      <c r="A11" s="10"/>
      <c r="B11" s="119" t="s">
        <v>1580</v>
      </c>
      <c r="C11" s="121">
        <v>1.9</v>
      </c>
    </row>
    <row r="12" spans="1:4" ht="16" thickBot="1" x14ac:dyDescent="0.4">
      <c r="B12" s="120" t="s">
        <v>1581</v>
      </c>
      <c r="C12" s="122">
        <v>2</v>
      </c>
    </row>
    <row r="13" spans="1:4" ht="16" thickBot="1" x14ac:dyDescent="0.4">
      <c r="B13" s="30" t="s">
        <v>1564</v>
      </c>
      <c r="C13" s="31">
        <v>0</v>
      </c>
    </row>
    <row r="14" spans="1:4" x14ac:dyDescent="0.35">
      <c r="C14"/>
    </row>
  </sheetData>
  <autoFilter ref="B2:C2" xr:uid="{00000000-0001-0000-0900-000000000000}">
    <sortState xmlns:xlrd2="http://schemas.microsoft.com/office/spreadsheetml/2017/richdata2" ref="B3:C13">
      <sortCondition descending="1" ref="C2"/>
    </sortState>
  </autoFilter>
  <sortState xmlns:xlrd2="http://schemas.microsoft.com/office/spreadsheetml/2017/richdata2" ref="B3:C12">
    <sortCondition ref="C3:C12"/>
  </sortState>
  <mergeCells count="2">
    <mergeCell ref="A1:C1"/>
    <mergeCell ref="A3:A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dimension ref="A1:E10"/>
  <sheetViews>
    <sheetView topLeftCell="B1" workbookViewId="0">
      <selection activeCell="B3" sqref="B3:B29"/>
    </sheetView>
  </sheetViews>
  <sheetFormatPr baseColWidth="10" defaultColWidth="44.08203125" defaultRowHeight="15.5" x14ac:dyDescent="0.35"/>
  <cols>
    <col min="1" max="1" width="12.83203125" hidden="1" customWidth="1"/>
    <col min="2" max="2" width="53.08203125" customWidth="1"/>
    <col min="3" max="3" width="7.33203125" style="1" customWidth="1"/>
    <col min="4" max="254" width="11" customWidth="1"/>
    <col min="255" max="255" width="12.83203125" customWidth="1"/>
  </cols>
  <sheetData>
    <row r="1" spans="1:5" s="11" customFormat="1" ht="69" customHeight="1" thickBot="1" x14ac:dyDescent="0.4">
      <c r="A1" s="306" t="s">
        <v>1554</v>
      </c>
      <c r="B1" s="307"/>
      <c r="C1" s="307"/>
      <c r="E1" s="11">
        <f>COUNTA(B3:B8)</f>
        <v>6</v>
      </c>
    </row>
    <row r="2" spans="1:5" ht="30.75" customHeight="1" x14ac:dyDescent="0.35">
      <c r="B2" s="34" t="s">
        <v>1555</v>
      </c>
      <c r="C2" s="34" t="s">
        <v>2</v>
      </c>
    </row>
    <row r="3" spans="1:5" x14ac:dyDescent="0.35">
      <c r="A3" s="300"/>
      <c r="B3" s="27" t="s">
        <v>1565</v>
      </c>
      <c r="C3" s="32">
        <v>1</v>
      </c>
    </row>
    <row r="4" spans="1:5" x14ac:dyDescent="0.35">
      <c r="A4" s="300"/>
      <c r="B4" s="27" t="s">
        <v>1566</v>
      </c>
      <c r="C4" s="32">
        <v>1.2</v>
      </c>
    </row>
    <row r="5" spans="1:5" x14ac:dyDescent="0.35">
      <c r="A5" s="300"/>
      <c r="B5" s="27" t="s">
        <v>1567</v>
      </c>
      <c r="C5" s="32">
        <v>1.6</v>
      </c>
    </row>
    <row r="6" spans="1:5" x14ac:dyDescent="0.35">
      <c r="A6" s="300"/>
      <c r="B6" s="27" t="s">
        <v>1582</v>
      </c>
      <c r="C6" s="32">
        <v>1.8</v>
      </c>
    </row>
    <row r="7" spans="1:5" x14ac:dyDescent="0.35">
      <c r="A7" s="300"/>
      <c r="B7" s="27" t="s">
        <v>1583</v>
      </c>
      <c r="C7" s="32">
        <v>2</v>
      </c>
    </row>
    <row r="8" spans="1:5" ht="16" thickBot="1" x14ac:dyDescent="0.4">
      <c r="A8" s="308"/>
      <c r="B8" s="7" t="s">
        <v>1568</v>
      </c>
      <c r="C8" s="12">
        <v>0</v>
      </c>
    </row>
    <row r="9" spans="1:5" ht="16" thickBot="1" x14ac:dyDescent="0.4">
      <c r="A9" s="308"/>
    </row>
    <row r="10" spans="1:5" ht="16" thickBot="1" x14ac:dyDescent="0.4">
      <c r="A10" s="10"/>
    </row>
  </sheetData>
  <autoFilter ref="B2:C2" xr:uid="{00000000-0001-0000-0A00-000000000000}">
    <sortState xmlns:xlrd2="http://schemas.microsoft.com/office/spreadsheetml/2017/richdata2" ref="B3:C8">
      <sortCondition descending="1" ref="C2"/>
    </sortState>
  </autoFilter>
  <sortState xmlns:xlrd2="http://schemas.microsoft.com/office/spreadsheetml/2017/richdata2" ref="B3:C7">
    <sortCondition ref="C3:C7"/>
  </sortState>
  <mergeCells count="2">
    <mergeCell ref="A3:A9"/>
    <mergeCell ref="A1:C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D6E88-BEE7-4536-B53C-ED8DF8EB1BBC}">
  <sheetPr codeName="Feuil30"/>
  <dimension ref="A1:L190"/>
  <sheetViews>
    <sheetView zoomScale="85" zoomScaleNormal="85" workbookViewId="0">
      <selection activeCell="H9" sqref="H9"/>
    </sheetView>
  </sheetViews>
  <sheetFormatPr baseColWidth="10" defaultColWidth="11" defaultRowHeight="15.5" x14ac:dyDescent="0.35"/>
  <cols>
    <col min="1" max="8" width="11" style="85"/>
    <col min="9" max="9" width="16.58203125" style="85" bestFit="1" customWidth="1"/>
    <col min="10" max="16384" width="11" style="85"/>
  </cols>
  <sheetData>
    <row r="1" spans="1:12" x14ac:dyDescent="0.35">
      <c r="A1" s="313" t="s">
        <v>1584</v>
      </c>
      <c r="B1" s="313"/>
      <c r="C1" s="313"/>
      <c r="D1" s="313"/>
      <c r="E1" s="313"/>
      <c r="F1" s="313" t="s">
        <v>1585</v>
      </c>
      <c r="G1" s="313"/>
      <c r="H1" s="313"/>
      <c r="I1" s="313"/>
      <c r="J1" s="313"/>
    </row>
    <row r="2" spans="1:12" x14ac:dyDescent="0.35">
      <c r="A2" s="85">
        <f>COUNTA(A5:A27)</f>
        <v>23</v>
      </c>
      <c r="B2" s="85">
        <f>COUNTA(B5:B28)</f>
        <v>6</v>
      </c>
      <c r="C2" s="85">
        <f>COUNTA(C5:C29)</f>
        <v>15</v>
      </c>
      <c r="D2" s="85">
        <f t="shared" ref="D2:J2" si="0">COUNTA(D5:D28)</f>
        <v>24</v>
      </c>
      <c r="E2" s="85">
        <f t="shared" si="0"/>
        <v>1</v>
      </c>
      <c r="F2" s="85">
        <f t="shared" si="0"/>
        <v>24</v>
      </c>
      <c r="G2" s="85">
        <f>COUNTA(G5:G64)</f>
        <v>60</v>
      </c>
      <c r="H2" s="85">
        <f>COUNTA(H5:H23)</f>
        <v>19</v>
      </c>
      <c r="I2" s="85">
        <f>COUNTA(I5:I27)</f>
        <v>23</v>
      </c>
      <c r="J2" s="85">
        <f t="shared" si="0"/>
        <v>24</v>
      </c>
      <c r="K2" s="85">
        <f>COUNTA(K5:K26)</f>
        <v>4</v>
      </c>
      <c r="L2" s="85">
        <f>COUNTA(L5:L18)</f>
        <v>14</v>
      </c>
    </row>
    <row r="3" spans="1:12" ht="16" customHeight="1" x14ac:dyDescent="0.35">
      <c r="A3" s="85" t="s">
        <v>1586</v>
      </c>
      <c r="B3" s="85" t="s">
        <v>1587</v>
      </c>
      <c r="C3" s="85" t="s">
        <v>1588</v>
      </c>
      <c r="D3" s="85" t="s">
        <v>1589</v>
      </c>
      <c r="E3" s="85" t="s">
        <v>1590</v>
      </c>
      <c r="F3" s="85" t="s">
        <v>1591</v>
      </c>
      <c r="G3" s="85" t="s">
        <v>1592</v>
      </c>
      <c r="H3" s="85" t="s">
        <v>1593</v>
      </c>
      <c r="I3" s="85" t="s">
        <v>1594</v>
      </c>
      <c r="J3" s="85" t="s">
        <v>1595</v>
      </c>
      <c r="K3" s="85" t="s">
        <v>1596</v>
      </c>
      <c r="L3" s="85" t="s">
        <v>1597</v>
      </c>
    </row>
    <row r="4" spans="1:12" ht="16" customHeight="1" x14ac:dyDescent="0.35"/>
    <row r="5" spans="1:12" x14ac:dyDescent="0.35">
      <c r="A5" s="85" t="s">
        <v>1598</v>
      </c>
      <c r="B5" s="85" t="s">
        <v>1599</v>
      </c>
      <c r="C5" s="85" t="s">
        <v>1600</v>
      </c>
      <c r="D5" s="85" t="s">
        <v>1598</v>
      </c>
      <c r="E5" s="85" t="s">
        <v>1601</v>
      </c>
      <c r="F5" s="85" t="s">
        <v>1598</v>
      </c>
      <c r="G5" s="85" t="s">
        <v>1598</v>
      </c>
      <c r="H5" s="85" t="s">
        <v>1599</v>
      </c>
      <c r="I5" s="85" t="s">
        <v>1600</v>
      </c>
      <c r="J5" s="85" t="s">
        <v>1598</v>
      </c>
      <c r="K5" s="85" t="s">
        <v>1601</v>
      </c>
      <c r="L5" s="85" t="s">
        <v>1602</v>
      </c>
    </row>
    <row r="6" spans="1:12" x14ac:dyDescent="0.35">
      <c r="A6" s="85" t="s">
        <v>1603</v>
      </c>
      <c r="B6" s="85" t="s">
        <v>1604</v>
      </c>
      <c r="C6" s="85" t="s">
        <v>1605</v>
      </c>
      <c r="D6" s="85" t="s">
        <v>1603</v>
      </c>
      <c r="F6" s="85" t="s">
        <v>1603</v>
      </c>
      <c r="G6" s="85" t="s">
        <v>1603</v>
      </c>
      <c r="H6" s="85" t="s">
        <v>1604</v>
      </c>
      <c r="I6" s="85" t="s">
        <v>1606</v>
      </c>
      <c r="J6" s="85" t="s">
        <v>1603</v>
      </c>
      <c r="K6" s="85" t="s">
        <v>1607</v>
      </c>
      <c r="L6" s="85" t="s">
        <v>1608</v>
      </c>
    </row>
    <row r="7" spans="1:12" x14ac:dyDescent="0.35">
      <c r="A7" s="85" t="s">
        <v>1609</v>
      </c>
      <c r="B7" s="85" t="s">
        <v>1610</v>
      </c>
      <c r="C7" s="85" t="s">
        <v>1606</v>
      </c>
      <c r="D7" s="85" t="s">
        <v>1609</v>
      </c>
      <c r="F7" s="85" t="s">
        <v>1609</v>
      </c>
      <c r="G7" s="85" t="s">
        <v>1609</v>
      </c>
      <c r="H7" s="85" t="s">
        <v>1611</v>
      </c>
      <c r="I7" s="85" t="s">
        <v>1612</v>
      </c>
      <c r="J7" s="85" t="s">
        <v>1609</v>
      </c>
      <c r="K7" s="85" t="s">
        <v>1613</v>
      </c>
      <c r="L7" s="85" t="s">
        <v>1614</v>
      </c>
    </row>
    <row r="8" spans="1:12" x14ac:dyDescent="0.35">
      <c r="A8" s="85" t="s">
        <v>1615</v>
      </c>
      <c r="B8" s="85" t="s">
        <v>1616</v>
      </c>
      <c r="C8" s="85" t="s">
        <v>1612</v>
      </c>
      <c r="D8" s="85" t="s">
        <v>1615</v>
      </c>
      <c r="F8" s="85" t="s">
        <v>1615</v>
      </c>
      <c r="G8" s="85" t="s">
        <v>1615</v>
      </c>
      <c r="H8" s="85" t="s">
        <v>1610</v>
      </c>
      <c r="I8" s="85" t="s">
        <v>1617</v>
      </c>
      <c r="J8" s="85" t="s">
        <v>1615</v>
      </c>
      <c r="K8" s="85" t="s">
        <v>1618</v>
      </c>
      <c r="L8" s="85" t="s">
        <v>1619</v>
      </c>
    </row>
    <row r="9" spans="1:12" x14ac:dyDescent="0.35">
      <c r="A9" s="85" t="s">
        <v>1620</v>
      </c>
      <c r="B9" s="85" t="s">
        <v>1621</v>
      </c>
      <c r="C9" s="85" t="s">
        <v>1617</v>
      </c>
      <c r="D9" s="85" t="s">
        <v>1620</v>
      </c>
      <c r="F9" s="85" t="s">
        <v>1620</v>
      </c>
      <c r="G9" s="85" t="s">
        <v>1620</v>
      </c>
      <c r="H9" s="85" t="s">
        <v>1616</v>
      </c>
      <c r="I9" s="85" t="s">
        <v>1622</v>
      </c>
      <c r="J9" s="85" t="s">
        <v>1620</v>
      </c>
      <c r="L9" s="85" t="s">
        <v>1623</v>
      </c>
    </row>
    <row r="10" spans="1:12" x14ac:dyDescent="0.35">
      <c r="A10" s="85" t="s">
        <v>1624</v>
      </c>
      <c r="B10" s="85" t="s">
        <v>1625</v>
      </c>
      <c r="C10" s="85" t="s">
        <v>1626</v>
      </c>
      <c r="D10" s="85" t="s">
        <v>1624</v>
      </c>
      <c r="F10" s="85" t="s">
        <v>1624</v>
      </c>
      <c r="G10" s="85" t="s">
        <v>1624</v>
      </c>
      <c r="H10" s="85" t="s">
        <v>1621</v>
      </c>
      <c r="I10" s="85" t="s">
        <v>1627</v>
      </c>
      <c r="J10" s="85" t="s">
        <v>1624</v>
      </c>
      <c r="L10" s="85" t="s">
        <v>1628</v>
      </c>
    </row>
    <row r="11" spans="1:12" x14ac:dyDescent="0.35">
      <c r="A11" s="85" t="s">
        <v>1629</v>
      </c>
      <c r="C11" s="85" t="s">
        <v>1630</v>
      </c>
      <c r="D11" s="85" t="s">
        <v>1629</v>
      </c>
      <c r="F11" s="85" t="s">
        <v>1629</v>
      </c>
      <c r="G11" s="85" t="s">
        <v>1629</v>
      </c>
      <c r="H11" s="85" t="s">
        <v>1625</v>
      </c>
      <c r="I11" s="85" t="s">
        <v>1631</v>
      </c>
      <c r="J11" s="85" t="s">
        <v>1629</v>
      </c>
      <c r="L11" s="85" t="s">
        <v>1632</v>
      </c>
    </row>
    <row r="12" spans="1:12" x14ac:dyDescent="0.35">
      <c r="A12" s="85" t="s">
        <v>1633</v>
      </c>
      <c r="C12" s="85" t="s">
        <v>1634</v>
      </c>
      <c r="D12" s="85" t="s">
        <v>1633</v>
      </c>
      <c r="F12" s="85" t="s">
        <v>1633</v>
      </c>
      <c r="G12" s="85" t="s">
        <v>1633</v>
      </c>
      <c r="H12" s="85" t="s">
        <v>1635</v>
      </c>
      <c r="I12" s="85" t="s">
        <v>1636</v>
      </c>
      <c r="J12" s="85" t="s">
        <v>1633</v>
      </c>
      <c r="L12" s="85" t="s">
        <v>1637</v>
      </c>
    </row>
    <row r="13" spans="1:12" x14ac:dyDescent="0.35">
      <c r="A13" s="85" t="s">
        <v>1638</v>
      </c>
      <c r="C13" s="85" t="s">
        <v>1639</v>
      </c>
      <c r="D13" s="85" t="s">
        <v>1638</v>
      </c>
      <c r="F13" s="85" t="s">
        <v>1638</v>
      </c>
      <c r="G13" s="85" t="s">
        <v>1638</v>
      </c>
      <c r="H13" s="85" t="s">
        <v>1640</v>
      </c>
      <c r="I13" s="85" t="s">
        <v>1641</v>
      </c>
      <c r="J13" s="85" t="s">
        <v>1638</v>
      </c>
      <c r="L13" s="85" t="s">
        <v>1642</v>
      </c>
    </row>
    <row r="14" spans="1:12" x14ac:dyDescent="0.35">
      <c r="A14" s="85" t="s">
        <v>1643</v>
      </c>
      <c r="C14" s="85" t="s">
        <v>1644</v>
      </c>
      <c r="D14" s="85" t="s">
        <v>1643</v>
      </c>
      <c r="F14" s="85" t="s">
        <v>1643</v>
      </c>
      <c r="G14" s="85" t="s">
        <v>1643</v>
      </c>
      <c r="H14" s="85" t="s">
        <v>1645</v>
      </c>
      <c r="I14" s="85" t="s">
        <v>1646</v>
      </c>
      <c r="J14" s="85" t="s">
        <v>1643</v>
      </c>
      <c r="L14" s="85" t="s">
        <v>1647</v>
      </c>
    </row>
    <row r="15" spans="1:12" x14ac:dyDescent="0.35">
      <c r="A15" s="85" t="s">
        <v>1648</v>
      </c>
      <c r="C15" s="85" t="s">
        <v>1649</v>
      </c>
      <c r="D15" s="85" t="s">
        <v>1648</v>
      </c>
      <c r="F15" s="85" t="s">
        <v>1648</v>
      </c>
      <c r="G15" s="85" t="s">
        <v>1648</v>
      </c>
      <c r="H15" s="85" t="s">
        <v>1650</v>
      </c>
      <c r="I15" s="85" t="s">
        <v>1651</v>
      </c>
      <c r="J15" s="85" t="s">
        <v>1648</v>
      </c>
      <c r="L15" s="85" t="s">
        <v>1652</v>
      </c>
    </row>
    <row r="16" spans="1:12" x14ac:dyDescent="0.35">
      <c r="A16" s="85" t="s">
        <v>1653</v>
      </c>
      <c r="C16" s="85" t="s">
        <v>1654</v>
      </c>
      <c r="D16" s="85" t="s">
        <v>1653</v>
      </c>
      <c r="F16" s="85" t="s">
        <v>1653</v>
      </c>
      <c r="G16" s="85" t="s">
        <v>1653</v>
      </c>
      <c r="H16" s="85" t="s">
        <v>1655</v>
      </c>
      <c r="I16" s="85" t="s">
        <v>1656</v>
      </c>
      <c r="J16" s="85" t="s">
        <v>1653</v>
      </c>
      <c r="L16" s="85" t="s">
        <v>1657</v>
      </c>
    </row>
    <row r="17" spans="1:12" x14ac:dyDescent="0.35">
      <c r="A17" s="85" t="s">
        <v>1658</v>
      </c>
      <c r="C17" s="85" t="s">
        <v>1659</v>
      </c>
      <c r="D17" s="85" t="s">
        <v>1658</v>
      </c>
      <c r="F17" s="85" t="s">
        <v>1658</v>
      </c>
      <c r="G17" s="85" t="s">
        <v>1658</v>
      </c>
      <c r="H17" s="85" t="s">
        <v>1660</v>
      </c>
      <c r="I17" s="85" t="s">
        <v>1661</v>
      </c>
      <c r="J17" s="85" t="s">
        <v>1658</v>
      </c>
      <c r="L17" s="85" t="s">
        <v>1662</v>
      </c>
    </row>
    <row r="18" spans="1:12" x14ac:dyDescent="0.35">
      <c r="A18" s="85" t="s">
        <v>1663</v>
      </c>
      <c r="C18" s="85" t="s">
        <v>1664</v>
      </c>
      <c r="D18" s="85" t="s">
        <v>1663</v>
      </c>
      <c r="F18" s="85" t="s">
        <v>1663</v>
      </c>
      <c r="G18" s="85" t="s">
        <v>1663</v>
      </c>
      <c r="H18" s="85" t="s">
        <v>1665</v>
      </c>
      <c r="I18" s="85" t="s">
        <v>1666</v>
      </c>
      <c r="J18" s="85" t="s">
        <v>1663</v>
      </c>
      <c r="L18" s="85" t="s">
        <v>1667</v>
      </c>
    </row>
    <row r="19" spans="1:12" x14ac:dyDescent="0.35">
      <c r="A19" s="85" t="s">
        <v>1668</v>
      </c>
      <c r="C19" s="85" t="s">
        <v>1669</v>
      </c>
      <c r="D19" s="85" t="s">
        <v>1668</v>
      </c>
      <c r="F19" s="85" t="s">
        <v>1668</v>
      </c>
      <c r="G19" s="85" t="s">
        <v>1668</v>
      </c>
      <c r="H19" s="85" t="s">
        <v>1670</v>
      </c>
      <c r="I19" s="85" t="s">
        <v>1671</v>
      </c>
      <c r="J19" s="85" t="s">
        <v>1668</v>
      </c>
      <c r="L19" s="85" t="s">
        <v>1672</v>
      </c>
    </row>
    <row r="20" spans="1:12" x14ac:dyDescent="0.35">
      <c r="A20" s="85" t="s">
        <v>1673</v>
      </c>
      <c r="D20" s="85" t="s">
        <v>1673</v>
      </c>
      <c r="F20" s="85" t="s">
        <v>1673</v>
      </c>
      <c r="G20" s="85" t="s">
        <v>1673</v>
      </c>
      <c r="H20" s="85" t="s">
        <v>1674</v>
      </c>
      <c r="I20" s="85" t="s">
        <v>1675</v>
      </c>
      <c r="J20" s="85" t="s">
        <v>1673</v>
      </c>
      <c r="L20" s="85" t="s">
        <v>1676</v>
      </c>
    </row>
    <row r="21" spans="1:12" x14ac:dyDescent="0.35">
      <c r="A21" s="85" t="s">
        <v>1677</v>
      </c>
      <c r="D21" s="85" t="s">
        <v>1677</v>
      </c>
      <c r="F21" s="85" t="s">
        <v>1677</v>
      </c>
      <c r="G21" s="85" t="s">
        <v>1677</v>
      </c>
      <c r="H21" s="85" t="s">
        <v>1678</v>
      </c>
      <c r="I21" s="85" t="s">
        <v>1679</v>
      </c>
      <c r="J21" s="85" t="s">
        <v>1677</v>
      </c>
      <c r="L21" s="85" t="s">
        <v>1680</v>
      </c>
    </row>
    <row r="22" spans="1:12" x14ac:dyDescent="0.35">
      <c r="A22" s="85" t="s">
        <v>1681</v>
      </c>
      <c r="D22" s="85" t="s">
        <v>1681</v>
      </c>
      <c r="F22" s="85" t="s">
        <v>1681</v>
      </c>
      <c r="G22" s="85" t="s">
        <v>1681</v>
      </c>
      <c r="H22" s="85" t="s">
        <v>1682</v>
      </c>
      <c r="I22" s="85" t="s">
        <v>1683</v>
      </c>
      <c r="J22" s="85" t="s">
        <v>1681</v>
      </c>
      <c r="L22" s="85" t="s">
        <v>1684</v>
      </c>
    </row>
    <row r="23" spans="1:12" x14ac:dyDescent="0.35">
      <c r="A23" s="85" t="s">
        <v>1685</v>
      </c>
      <c r="D23" s="85" t="s">
        <v>1685</v>
      </c>
      <c r="F23" s="85" t="s">
        <v>1685</v>
      </c>
      <c r="G23" s="85" t="s">
        <v>1685</v>
      </c>
      <c r="H23" s="85" t="s">
        <v>1686</v>
      </c>
      <c r="I23" s="85" t="s">
        <v>1687</v>
      </c>
      <c r="J23" s="85" t="s">
        <v>1685</v>
      </c>
      <c r="L23" s="85" t="s">
        <v>1688</v>
      </c>
    </row>
    <row r="24" spans="1:12" x14ac:dyDescent="0.35">
      <c r="A24" s="85" t="s">
        <v>1689</v>
      </c>
      <c r="D24" s="85" t="s">
        <v>1689</v>
      </c>
      <c r="F24" s="85" t="s">
        <v>1689</v>
      </c>
      <c r="G24" s="85" t="s">
        <v>1689</v>
      </c>
      <c r="H24" s="85" t="s">
        <v>1690</v>
      </c>
      <c r="I24" s="85" t="s">
        <v>1691</v>
      </c>
      <c r="J24" s="85" t="s">
        <v>1689</v>
      </c>
      <c r="L24" s="85" t="s">
        <v>1692</v>
      </c>
    </row>
    <row r="25" spans="1:12" x14ac:dyDescent="0.35">
      <c r="A25" s="85" t="s">
        <v>1693</v>
      </c>
      <c r="D25" s="85" t="s">
        <v>1693</v>
      </c>
      <c r="F25" s="85" t="s">
        <v>1693</v>
      </c>
      <c r="G25" s="85" t="s">
        <v>1693</v>
      </c>
      <c r="H25" s="85" t="s">
        <v>1694</v>
      </c>
      <c r="I25" s="85" t="s">
        <v>1626</v>
      </c>
      <c r="J25" s="85" t="s">
        <v>1693</v>
      </c>
      <c r="L25" s="85" t="s">
        <v>1695</v>
      </c>
    </row>
    <row r="26" spans="1:12" x14ac:dyDescent="0.35">
      <c r="A26" s="85" t="s">
        <v>1696</v>
      </c>
      <c r="D26" s="85" t="s">
        <v>1696</v>
      </c>
      <c r="F26" s="85" t="s">
        <v>1696</v>
      </c>
      <c r="G26" s="85" t="s">
        <v>1696</v>
      </c>
      <c r="H26" s="85" t="s">
        <v>1697</v>
      </c>
      <c r="I26" s="85" t="s">
        <v>1630</v>
      </c>
      <c r="J26" s="85" t="s">
        <v>1696</v>
      </c>
      <c r="L26" s="85" t="s">
        <v>1698</v>
      </c>
    </row>
    <row r="27" spans="1:12" x14ac:dyDescent="0.35">
      <c r="A27" s="85" t="s">
        <v>1699</v>
      </c>
      <c r="D27" s="85" t="s">
        <v>1699</v>
      </c>
      <c r="F27" s="85" t="s">
        <v>1699</v>
      </c>
      <c r="G27" s="85" t="s">
        <v>1699</v>
      </c>
      <c r="H27" s="85" t="s">
        <v>1700</v>
      </c>
      <c r="I27" s="85" t="s">
        <v>1634</v>
      </c>
      <c r="J27" s="85" t="s">
        <v>1699</v>
      </c>
      <c r="L27" s="85" t="s">
        <v>1701</v>
      </c>
    </row>
    <row r="28" spans="1:12" x14ac:dyDescent="0.35">
      <c r="D28" s="85" t="s">
        <v>1599</v>
      </c>
      <c r="F28" s="85" t="s">
        <v>1702</v>
      </c>
      <c r="G28" s="85" t="s">
        <v>1702</v>
      </c>
      <c r="H28" s="85" t="s">
        <v>1703</v>
      </c>
      <c r="I28" s="85" t="s">
        <v>1639</v>
      </c>
      <c r="J28" s="85" t="s">
        <v>1702</v>
      </c>
      <c r="L28" s="85" t="s">
        <v>1704</v>
      </c>
    </row>
    <row r="29" spans="1:12" x14ac:dyDescent="0.35">
      <c r="D29" s="85" t="s">
        <v>1604</v>
      </c>
      <c r="F29" s="85" t="s">
        <v>1705</v>
      </c>
      <c r="G29" s="85" t="s">
        <v>1705</v>
      </c>
      <c r="H29" s="85" t="s">
        <v>1706</v>
      </c>
      <c r="I29" s="85" t="s">
        <v>1644</v>
      </c>
      <c r="J29" s="85" t="s">
        <v>1705</v>
      </c>
      <c r="L29" s="85" t="s">
        <v>1707</v>
      </c>
    </row>
    <row r="30" spans="1:12" x14ac:dyDescent="0.35">
      <c r="D30" s="85" t="s">
        <v>1610</v>
      </c>
      <c r="F30" s="85" t="s">
        <v>1708</v>
      </c>
      <c r="G30" s="85" t="s">
        <v>1708</v>
      </c>
      <c r="H30" s="85" t="s">
        <v>1709</v>
      </c>
      <c r="I30" s="85" t="s">
        <v>1649</v>
      </c>
      <c r="J30" s="85" t="s">
        <v>1708</v>
      </c>
      <c r="L30" s="85" t="s">
        <v>1710</v>
      </c>
    </row>
    <row r="31" spans="1:12" x14ac:dyDescent="0.35">
      <c r="D31" s="85" t="s">
        <v>1616</v>
      </c>
      <c r="F31" s="85" t="s">
        <v>1711</v>
      </c>
      <c r="G31" s="85" t="s">
        <v>1711</v>
      </c>
      <c r="H31" s="85" t="s">
        <v>1712</v>
      </c>
      <c r="I31" s="85" t="s">
        <v>1654</v>
      </c>
      <c r="J31" s="85" t="s">
        <v>1711</v>
      </c>
      <c r="L31" s="85" t="s">
        <v>1713</v>
      </c>
    </row>
    <row r="32" spans="1:12" x14ac:dyDescent="0.35">
      <c r="D32" s="85" t="s">
        <v>1621</v>
      </c>
      <c r="F32" s="85" t="s">
        <v>1714</v>
      </c>
      <c r="G32" s="85" t="s">
        <v>1714</v>
      </c>
      <c r="H32" s="85" t="s">
        <v>1715</v>
      </c>
      <c r="I32" s="85" t="s">
        <v>1659</v>
      </c>
      <c r="J32" s="85" t="s">
        <v>1714</v>
      </c>
      <c r="L32" s="85" t="s">
        <v>1716</v>
      </c>
    </row>
    <row r="33" spans="4:12" x14ac:dyDescent="0.35">
      <c r="D33" s="85" t="s">
        <v>1625</v>
      </c>
      <c r="F33" s="85" t="s">
        <v>1717</v>
      </c>
      <c r="G33" s="85" t="s">
        <v>1717</v>
      </c>
      <c r="I33" s="85" t="s">
        <v>1664</v>
      </c>
      <c r="J33" s="85" t="s">
        <v>1717</v>
      </c>
      <c r="L33" s="85" t="s">
        <v>1718</v>
      </c>
    </row>
    <row r="34" spans="4:12" x14ac:dyDescent="0.35">
      <c r="D34" s="85" t="s">
        <v>1600</v>
      </c>
      <c r="F34" s="85" t="s">
        <v>1719</v>
      </c>
      <c r="G34" s="85" t="s">
        <v>1719</v>
      </c>
      <c r="I34" s="85" t="s">
        <v>1669</v>
      </c>
      <c r="J34" s="85" t="s">
        <v>1719</v>
      </c>
      <c r="L34" s="85" t="s">
        <v>1720</v>
      </c>
    </row>
    <row r="35" spans="4:12" x14ac:dyDescent="0.35">
      <c r="D35" s="85" t="s">
        <v>1606</v>
      </c>
      <c r="F35" s="85" t="s">
        <v>1721</v>
      </c>
      <c r="G35" s="85" t="s">
        <v>1721</v>
      </c>
      <c r="I35" s="85" t="s">
        <v>1722</v>
      </c>
      <c r="J35" s="85" t="s">
        <v>1721</v>
      </c>
      <c r="L35" s="85" t="s">
        <v>1723</v>
      </c>
    </row>
    <row r="36" spans="4:12" x14ac:dyDescent="0.35">
      <c r="D36" s="85" t="s">
        <v>1612</v>
      </c>
      <c r="F36" s="85" t="s">
        <v>1724</v>
      </c>
      <c r="G36" s="85" t="s">
        <v>1724</v>
      </c>
      <c r="I36" s="85" t="s">
        <v>1725</v>
      </c>
      <c r="J36" s="85" t="s">
        <v>1724</v>
      </c>
      <c r="L36" s="85" t="s">
        <v>1726</v>
      </c>
    </row>
    <row r="37" spans="4:12" x14ac:dyDescent="0.35">
      <c r="D37" s="85" t="s">
        <v>1617</v>
      </c>
      <c r="F37" s="85" t="s">
        <v>1727</v>
      </c>
      <c r="G37" s="85" t="s">
        <v>1727</v>
      </c>
      <c r="I37" s="85" t="s">
        <v>1728</v>
      </c>
      <c r="J37" s="85" t="s">
        <v>1727</v>
      </c>
      <c r="L37" s="85" t="s">
        <v>1729</v>
      </c>
    </row>
    <row r="38" spans="4:12" x14ac:dyDescent="0.35">
      <c r="D38" s="85" t="s">
        <v>1626</v>
      </c>
      <c r="F38" s="85" t="s">
        <v>1730</v>
      </c>
      <c r="G38" s="85" t="s">
        <v>1730</v>
      </c>
      <c r="I38" s="85" t="s">
        <v>1731</v>
      </c>
      <c r="J38" s="85" t="s">
        <v>1730</v>
      </c>
      <c r="L38" s="85" t="s">
        <v>1732</v>
      </c>
    </row>
    <row r="39" spans="4:12" x14ac:dyDescent="0.35">
      <c r="D39" s="85" t="s">
        <v>1630</v>
      </c>
      <c r="F39" s="85" t="s">
        <v>1733</v>
      </c>
      <c r="G39" s="85" t="s">
        <v>1733</v>
      </c>
      <c r="I39" s="85" t="s">
        <v>1734</v>
      </c>
      <c r="J39" s="85" t="s">
        <v>1733</v>
      </c>
      <c r="L39" s="85" t="s">
        <v>1735</v>
      </c>
    </row>
    <row r="40" spans="4:12" x14ac:dyDescent="0.35">
      <c r="D40" s="85" t="s">
        <v>1634</v>
      </c>
      <c r="F40" s="85" t="s">
        <v>1736</v>
      </c>
      <c r="G40" s="85" t="s">
        <v>1736</v>
      </c>
      <c r="I40" s="85" t="s">
        <v>1737</v>
      </c>
      <c r="J40" s="85" t="s">
        <v>1736</v>
      </c>
      <c r="L40" s="85" t="s">
        <v>1738</v>
      </c>
    </row>
    <row r="41" spans="4:12" x14ac:dyDescent="0.35">
      <c r="D41" s="85" t="s">
        <v>1639</v>
      </c>
      <c r="F41" s="85" t="s">
        <v>1739</v>
      </c>
      <c r="G41" s="85" t="s">
        <v>1739</v>
      </c>
      <c r="I41" s="85" t="s">
        <v>1740</v>
      </c>
      <c r="J41" s="85" t="s">
        <v>1739</v>
      </c>
    </row>
    <row r="42" spans="4:12" x14ac:dyDescent="0.35">
      <c r="D42" s="85" t="s">
        <v>1644</v>
      </c>
      <c r="F42" s="85" t="s">
        <v>1741</v>
      </c>
      <c r="G42" s="85" t="s">
        <v>1741</v>
      </c>
      <c r="I42" s="85" t="s">
        <v>1742</v>
      </c>
      <c r="J42" s="85" t="s">
        <v>1741</v>
      </c>
    </row>
    <row r="43" spans="4:12" x14ac:dyDescent="0.35">
      <c r="D43" s="85" t="s">
        <v>1649</v>
      </c>
      <c r="F43" s="85" t="s">
        <v>1743</v>
      </c>
      <c r="G43" s="85" t="s">
        <v>1743</v>
      </c>
      <c r="I43" s="85" t="s">
        <v>1744</v>
      </c>
      <c r="J43" s="85" t="s">
        <v>1743</v>
      </c>
    </row>
    <row r="44" spans="4:12" x14ac:dyDescent="0.35">
      <c r="D44" s="85" t="s">
        <v>1654</v>
      </c>
      <c r="F44" s="85" t="s">
        <v>1745</v>
      </c>
      <c r="G44" s="85" t="s">
        <v>1745</v>
      </c>
      <c r="I44" s="85" t="s">
        <v>1746</v>
      </c>
      <c r="J44" s="85" t="s">
        <v>1745</v>
      </c>
    </row>
    <row r="45" spans="4:12" x14ac:dyDescent="0.35">
      <c r="D45" s="85" t="s">
        <v>1659</v>
      </c>
      <c r="F45" s="85" t="s">
        <v>1747</v>
      </c>
      <c r="G45" s="85" t="s">
        <v>1747</v>
      </c>
      <c r="I45" s="85" t="s">
        <v>1748</v>
      </c>
      <c r="J45" s="85" t="s">
        <v>1747</v>
      </c>
    </row>
    <row r="46" spans="4:12" x14ac:dyDescent="0.35">
      <c r="D46" s="85" t="s">
        <v>1664</v>
      </c>
      <c r="F46" s="85" t="s">
        <v>1749</v>
      </c>
      <c r="G46" s="85" t="s">
        <v>1749</v>
      </c>
      <c r="I46" s="85" t="s">
        <v>1750</v>
      </c>
      <c r="J46" s="85" t="s">
        <v>1749</v>
      </c>
    </row>
    <row r="47" spans="4:12" x14ac:dyDescent="0.35">
      <c r="D47" s="85" t="s">
        <v>1669</v>
      </c>
      <c r="F47" s="85" t="s">
        <v>1751</v>
      </c>
      <c r="G47" s="85" t="s">
        <v>1751</v>
      </c>
      <c r="J47" s="85" t="s">
        <v>1751</v>
      </c>
    </row>
    <row r="48" spans="4:12" x14ac:dyDescent="0.35">
      <c r="D48" s="85" t="s">
        <v>1601</v>
      </c>
      <c r="F48" s="85" t="s">
        <v>1752</v>
      </c>
      <c r="G48" s="85" t="s">
        <v>1752</v>
      </c>
      <c r="J48" s="85" t="s">
        <v>1752</v>
      </c>
    </row>
    <row r="49" spans="6:10" x14ac:dyDescent="0.35">
      <c r="F49" s="85" t="s">
        <v>1753</v>
      </c>
      <c r="G49" s="85" t="s">
        <v>1753</v>
      </c>
      <c r="J49" s="85" t="s">
        <v>1753</v>
      </c>
    </row>
    <row r="50" spans="6:10" x14ac:dyDescent="0.35">
      <c r="F50" s="85" t="s">
        <v>1754</v>
      </c>
      <c r="G50" s="85" t="s">
        <v>1754</v>
      </c>
      <c r="J50" s="85" t="s">
        <v>1754</v>
      </c>
    </row>
    <row r="51" spans="6:10" x14ac:dyDescent="0.35">
      <c r="F51" s="85" t="s">
        <v>1755</v>
      </c>
      <c r="G51" s="85" t="s">
        <v>1755</v>
      </c>
      <c r="J51" s="85" t="s">
        <v>1755</v>
      </c>
    </row>
    <row r="52" spans="6:10" x14ac:dyDescent="0.35">
      <c r="F52" s="85" t="s">
        <v>1756</v>
      </c>
      <c r="G52" s="85" t="s">
        <v>1756</v>
      </c>
      <c r="J52" s="85" t="s">
        <v>1756</v>
      </c>
    </row>
    <row r="53" spans="6:10" x14ac:dyDescent="0.35">
      <c r="F53" s="85" t="s">
        <v>1757</v>
      </c>
      <c r="G53" s="85" t="s">
        <v>1757</v>
      </c>
      <c r="J53" s="85" t="s">
        <v>1757</v>
      </c>
    </row>
    <row r="54" spans="6:10" x14ac:dyDescent="0.35">
      <c r="F54" s="85" t="s">
        <v>1758</v>
      </c>
      <c r="G54" s="85" t="s">
        <v>1758</v>
      </c>
      <c r="J54" s="85" t="s">
        <v>1758</v>
      </c>
    </row>
    <row r="55" spans="6:10" x14ac:dyDescent="0.35">
      <c r="F55" s="85" t="s">
        <v>1759</v>
      </c>
      <c r="G55" s="85" t="s">
        <v>1759</v>
      </c>
      <c r="J55" s="85" t="s">
        <v>1759</v>
      </c>
    </row>
    <row r="56" spans="6:10" x14ac:dyDescent="0.35">
      <c r="F56" s="85" t="s">
        <v>1760</v>
      </c>
      <c r="G56" s="85" t="s">
        <v>1760</v>
      </c>
      <c r="J56" s="85" t="s">
        <v>1760</v>
      </c>
    </row>
    <row r="57" spans="6:10" x14ac:dyDescent="0.35">
      <c r="F57" s="85" t="s">
        <v>1761</v>
      </c>
      <c r="G57" s="85" t="s">
        <v>1761</v>
      </c>
      <c r="J57" s="85" t="s">
        <v>1761</v>
      </c>
    </row>
    <row r="58" spans="6:10" x14ac:dyDescent="0.35">
      <c r="F58" s="85" t="s">
        <v>1762</v>
      </c>
      <c r="G58" s="85" t="s">
        <v>1762</v>
      </c>
      <c r="J58" s="85" t="s">
        <v>1762</v>
      </c>
    </row>
    <row r="59" spans="6:10" x14ac:dyDescent="0.35">
      <c r="F59" s="85" t="s">
        <v>1763</v>
      </c>
      <c r="G59" s="85" t="s">
        <v>1763</v>
      </c>
      <c r="J59" s="85" t="s">
        <v>1763</v>
      </c>
    </row>
    <row r="60" spans="6:10" x14ac:dyDescent="0.35">
      <c r="F60" s="85" t="s">
        <v>1764</v>
      </c>
      <c r="G60" s="85" t="s">
        <v>1764</v>
      </c>
      <c r="J60" s="85" t="s">
        <v>1764</v>
      </c>
    </row>
    <row r="61" spans="6:10" x14ac:dyDescent="0.35">
      <c r="F61" s="85" t="s">
        <v>1765</v>
      </c>
      <c r="G61" s="85" t="s">
        <v>1765</v>
      </c>
      <c r="J61" s="85" t="s">
        <v>1765</v>
      </c>
    </row>
    <row r="62" spans="6:10" x14ac:dyDescent="0.35">
      <c r="F62" s="85" t="s">
        <v>1766</v>
      </c>
      <c r="G62" s="85" t="s">
        <v>1766</v>
      </c>
      <c r="J62" s="85" t="s">
        <v>1766</v>
      </c>
    </row>
    <row r="63" spans="6:10" x14ac:dyDescent="0.35">
      <c r="F63" s="85" t="s">
        <v>1767</v>
      </c>
      <c r="G63" s="85" t="s">
        <v>1767</v>
      </c>
      <c r="J63" s="85" t="s">
        <v>1767</v>
      </c>
    </row>
    <row r="64" spans="6:10" x14ac:dyDescent="0.35">
      <c r="F64" s="85" t="s">
        <v>1768</v>
      </c>
      <c r="G64" s="85" t="s">
        <v>1768</v>
      </c>
      <c r="J64" s="85" t="s">
        <v>1768</v>
      </c>
    </row>
    <row r="65" spans="6:10" x14ac:dyDescent="0.35">
      <c r="F65" s="85" t="s">
        <v>1769</v>
      </c>
      <c r="G65" s="85" t="s">
        <v>1769</v>
      </c>
      <c r="J65" s="85" t="s">
        <v>1769</v>
      </c>
    </row>
    <row r="66" spans="6:10" x14ac:dyDescent="0.35">
      <c r="F66" s="85" t="s">
        <v>1770</v>
      </c>
      <c r="G66" s="85" t="s">
        <v>1770</v>
      </c>
      <c r="J66" s="85" t="s">
        <v>1770</v>
      </c>
    </row>
    <row r="67" spans="6:10" x14ac:dyDescent="0.35">
      <c r="F67" s="85" t="s">
        <v>1771</v>
      </c>
      <c r="G67" s="85" t="s">
        <v>1771</v>
      </c>
      <c r="J67" s="85" t="s">
        <v>1771</v>
      </c>
    </row>
    <row r="68" spans="6:10" x14ac:dyDescent="0.35">
      <c r="F68" s="85" t="s">
        <v>1772</v>
      </c>
      <c r="G68" s="85" t="s">
        <v>1772</v>
      </c>
      <c r="J68" s="85" t="s">
        <v>1772</v>
      </c>
    </row>
    <row r="69" spans="6:10" x14ac:dyDescent="0.35">
      <c r="F69" s="85" t="s">
        <v>1773</v>
      </c>
      <c r="G69" s="85" t="s">
        <v>1773</v>
      </c>
      <c r="J69" s="85" t="s">
        <v>1773</v>
      </c>
    </row>
    <row r="70" spans="6:10" x14ac:dyDescent="0.35">
      <c r="F70" s="85" t="s">
        <v>1774</v>
      </c>
      <c r="G70" s="85" t="s">
        <v>1774</v>
      </c>
      <c r="J70" s="85" t="s">
        <v>1774</v>
      </c>
    </row>
    <row r="71" spans="6:10" x14ac:dyDescent="0.35">
      <c r="F71" s="85" t="s">
        <v>1775</v>
      </c>
      <c r="G71" s="85" t="s">
        <v>1775</v>
      </c>
      <c r="J71" s="85" t="s">
        <v>1775</v>
      </c>
    </row>
    <row r="72" spans="6:10" x14ac:dyDescent="0.35">
      <c r="F72" s="85" t="s">
        <v>1776</v>
      </c>
      <c r="G72" s="85" t="s">
        <v>1776</v>
      </c>
      <c r="J72" s="85" t="s">
        <v>1776</v>
      </c>
    </row>
    <row r="73" spans="6:10" x14ac:dyDescent="0.35">
      <c r="F73" s="85" t="s">
        <v>1777</v>
      </c>
      <c r="G73" s="85" t="s">
        <v>1777</v>
      </c>
      <c r="J73" s="85" t="s">
        <v>1777</v>
      </c>
    </row>
    <row r="74" spans="6:10" x14ac:dyDescent="0.35">
      <c r="F74" s="85" t="s">
        <v>1778</v>
      </c>
      <c r="G74" s="85" t="s">
        <v>1778</v>
      </c>
      <c r="J74" s="85" t="s">
        <v>1778</v>
      </c>
    </row>
    <row r="75" spans="6:10" x14ac:dyDescent="0.35">
      <c r="F75" s="85" t="s">
        <v>1779</v>
      </c>
      <c r="G75" s="85" t="s">
        <v>1779</v>
      </c>
      <c r="J75" s="85" t="s">
        <v>1779</v>
      </c>
    </row>
    <row r="76" spans="6:10" x14ac:dyDescent="0.35">
      <c r="F76" s="85" t="s">
        <v>1780</v>
      </c>
      <c r="G76" s="85" t="s">
        <v>1780</v>
      </c>
      <c r="J76" s="85" t="s">
        <v>1780</v>
      </c>
    </row>
    <row r="77" spans="6:10" x14ac:dyDescent="0.35">
      <c r="F77" s="85" t="s">
        <v>1781</v>
      </c>
      <c r="G77" s="85" t="s">
        <v>1781</v>
      </c>
      <c r="J77" s="85" t="s">
        <v>1781</v>
      </c>
    </row>
    <row r="78" spans="6:10" x14ac:dyDescent="0.35">
      <c r="F78" s="85" t="s">
        <v>1782</v>
      </c>
      <c r="G78" s="85" t="s">
        <v>1782</v>
      </c>
      <c r="J78" s="85" t="s">
        <v>1782</v>
      </c>
    </row>
    <row r="79" spans="6:10" x14ac:dyDescent="0.35">
      <c r="F79" s="85" t="s">
        <v>1783</v>
      </c>
      <c r="G79" s="85" t="s">
        <v>1783</v>
      </c>
      <c r="J79" s="85" t="s">
        <v>1783</v>
      </c>
    </row>
    <row r="80" spans="6:10" x14ac:dyDescent="0.35">
      <c r="F80" s="85" t="s">
        <v>1784</v>
      </c>
      <c r="G80" s="85" t="s">
        <v>1784</v>
      </c>
      <c r="J80" s="85" t="s">
        <v>1784</v>
      </c>
    </row>
    <row r="81" spans="6:10" x14ac:dyDescent="0.35">
      <c r="F81" s="85" t="s">
        <v>1785</v>
      </c>
      <c r="G81" s="85" t="s">
        <v>1785</v>
      </c>
      <c r="J81" s="85" t="s">
        <v>1785</v>
      </c>
    </row>
    <row r="82" spans="6:10" x14ac:dyDescent="0.35">
      <c r="F82" s="85" t="s">
        <v>1786</v>
      </c>
      <c r="G82" s="85" t="s">
        <v>1786</v>
      </c>
      <c r="J82" s="85" t="s">
        <v>1786</v>
      </c>
    </row>
    <row r="83" spans="6:10" x14ac:dyDescent="0.35">
      <c r="F83" s="85" t="s">
        <v>1787</v>
      </c>
      <c r="G83" s="85" t="s">
        <v>1787</v>
      </c>
      <c r="J83" s="85" t="s">
        <v>1787</v>
      </c>
    </row>
    <row r="84" spans="6:10" x14ac:dyDescent="0.35">
      <c r="F84" s="85" t="s">
        <v>1599</v>
      </c>
      <c r="J84" s="85" t="s">
        <v>1599</v>
      </c>
    </row>
    <row r="85" spans="6:10" x14ac:dyDescent="0.35">
      <c r="F85" s="85" t="s">
        <v>1604</v>
      </c>
      <c r="J85" s="85" t="s">
        <v>1604</v>
      </c>
    </row>
    <row r="86" spans="6:10" x14ac:dyDescent="0.35">
      <c r="F86" s="85" t="s">
        <v>1610</v>
      </c>
      <c r="J86" s="85" t="s">
        <v>1610</v>
      </c>
    </row>
    <row r="87" spans="6:10" x14ac:dyDescent="0.35">
      <c r="F87" s="85" t="s">
        <v>1616</v>
      </c>
      <c r="J87" s="85" t="s">
        <v>1616</v>
      </c>
    </row>
    <row r="88" spans="6:10" x14ac:dyDescent="0.35">
      <c r="F88" s="85" t="s">
        <v>1621</v>
      </c>
      <c r="J88" s="85" t="s">
        <v>1621</v>
      </c>
    </row>
    <row r="89" spans="6:10" x14ac:dyDescent="0.35">
      <c r="F89" s="85" t="s">
        <v>1625</v>
      </c>
      <c r="J89" s="85" t="s">
        <v>1625</v>
      </c>
    </row>
    <row r="90" spans="6:10" x14ac:dyDescent="0.35">
      <c r="F90" s="85" t="s">
        <v>1635</v>
      </c>
      <c r="J90" s="85" t="s">
        <v>1635</v>
      </c>
    </row>
    <row r="91" spans="6:10" x14ac:dyDescent="0.35">
      <c r="F91" s="85" t="s">
        <v>1640</v>
      </c>
      <c r="J91" s="85" t="s">
        <v>1640</v>
      </c>
    </row>
    <row r="92" spans="6:10" x14ac:dyDescent="0.35">
      <c r="F92" s="85" t="s">
        <v>1645</v>
      </c>
      <c r="J92" s="85" t="s">
        <v>1645</v>
      </c>
    </row>
    <row r="93" spans="6:10" x14ac:dyDescent="0.35">
      <c r="F93" s="85" t="s">
        <v>1650</v>
      </c>
      <c r="J93" s="85" t="s">
        <v>1650</v>
      </c>
    </row>
    <row r="94" spans="6:10" x14ac:dyDescent="0.35">
      <c r="F94" s="85" t="s">
        <v>1655</v>
      </c>
      <c r="J94" s="85" t="s">
        <v>1655</v>
      </c>
    </row>
    <row r="95" spans="6:10" x14ac:dyDescent="0.35">
      <c r="F95" s="85" t="s">
        <v>1660</v>
      </c>
      <c r="J95" s="85" t="s">
        <v>1660</v>
      </c>
    </row>
    <row r="96" spans="6:10" x14ac:dyDescent="0.35">
      <c r="F96" s="85" t="s">
        <v>1665</v>
      </c>
      <c r="J96" s="85" t="s">
        <v>1665</v>
      </c>
    </row>
    <row r="97" spans="6:10" x14ac:dyDescent="0.35">
      <c r="F97" s="85" t="s">
        <v>1670</v>
      </c>
      <c r="J97" s="85" t="s">
        <v>1670</v>
      </c>
    </row>
    <row r="98" spans="6:10" x14ac:dyDescent="0.35">
      <c r="F98" s="85" t="s">
        <v>1674</v>
      </c>
      <c r="J98" s="85" t="s">
        <v>1674</v>
      </c>
    </row>
    <row r="99" spans="6:10" x14ac:dyDescent="0.35">
      <c r="F99" s="85" t="s">
        <v>1678</v>
      </c>
      <c r="J99" s="85" t="s">
        <v>1678</v>
      </c>
    </row>
    <row r="100" spans="6:10" x14ac:dyDescent="0.35">
      <c r="F100" s="85" t="s">
        <v>1686</v>
      </c>
      <c r="J100" s="85" t="s">
        <v>1686</v>
      </c>
    </row>
    <row r="101" spans="6:10" x14ac:dyDescent="0.35">
      <c r="F101" s="85" t="s">
        <v>1690</v>
      </c>
      <c r="J101" s="85" t="s">
        <v>1690</v>
      </c>
    </row>
    <row r="102" spans="6:10" x14ac:dyDescent="0.35">
      <c r="F102" s="85" t="s">
        <v>1694</v>
      </c>
      <c r="J102" s="85" t="s">
        <v>1694</v>
      </c>
    </row>
    <row r="103" spans="6:10" x14ac:dyDescent="0.35">
      <c r="F103" s="85" t="s">
        <v>1697</v>
      </c>
      <c r="J103" s="85" t="s">
        <v>1697</v>
      </c>
    </row>
    <row r="104" spans="6:10" x14ac:dyDescent="0.35">
      <c r="F104" s="85" t="s">
        <v>1700</v>
      </c>
      <c r="J104" s="85" t="s">
        <v>1700</v>
      </c>
    </row>
    <row r="105" spans="6:10" x14ac:dyDescent="0.35">
      <c r="F105" s="85" t="s">
        <v>1703</v>
      </c>
      <c r="J105" s="85" t="s">
        <v>1703</v>
      </c>
    </row>
    <row r="106" spans="6:10" x14ac:dyDescent="0.35">
      <c r="F106" s="85" t="s">
        <v>1706</v>
      </c>
      <c r="J106" s="85" t="s">
        <v>1706</v>
      </c>
    </row>
    <row r="107" spans="6:10" x14ac:dyDescent="0.35">
      <c r="F107" s="85" t="s">
        <v>1709</v>
      </c>
      <c r="J107" s="85" t="s">
        <v>1709</v>
      </c>
    </row>
    <row r="108" spans="6:10" x14ac:dyDescent="0.35">
      <c r="F108" s="85" t="s">
        <v>1712</v>
      </c>
      <c r="J108" s="85" t="s">
        <v>1712</v>
      </c>
    </row>
    <row r="109" spans="6:10" x14ac:dyDescent="0.35">
      <c r="F109" s="85" t="s">
        <v>1715</v>
      </c>
      <c r="J109" s="85" t="s">
        <v>1715</v>
      </c>
    </row>
    <row r="110" spans="6:10" x14ac:dyDescent="0.35">
      <c r="F110" s="142"/>
      <c r="J110" s="85" t="s">
        <v>1600</v>
      </c>
    </row>
    <row r="111" spans="6:10" x14ac:dyDescent="0.35">
      <c r="F111" s="142"/>
      <c r="J111" s="85" t="s">
        <v>1606</v>
      </c>
    </row>
    <row r="112" spans="6:10" x14ac:dyDescent="0.35">
      <c r="F112" s="142"/>
      <c r="J112" s="85" t="s">
        <v>1612</v>
      </c>
    </row>
    <row r="113" spans="6:10" x14ac:dyDescent="0.35">
      <c r="F113" s="142"/>
      <c r="J113" s="85" t="s">
        <v>1617</v>
      </c>
    </row>
    <row r="114" spans="6:10" x14ac:dyDescent="0.35">
      <c r="F114" s="142"/>
      <c r="J114" s="85" t="s">
        <v>1622</v>
      </c>
    </row>
    <row r="115" spans="6:10" x14ac:dyDescent="0.35">
      <c r="J115" s="85" t="s">
        <v>1627</v>
      </c>
    </row>
    <row r="116" spans="6:10" x14ac:dyDescent="0.35">
      <c r="J116" s="85" t="s">
        <v>1631</v>
      </c>
    </row>
    <row r="117" spans="6:10" x14ac:dyDescent="0.35">
      <c r="J117" s="85" t="s">
        <v>1636</v>
      </c>
    </row>
    <row r="118" spans="6:10" x14ac:dyDescent="0.35">
      <c r="J118" s="85" t="s">
        <v>1641</v>
      </c>
    </row>
    <row r="119" spans="6:10" x14ac:dyDescent="0.35">
      <c r="J119" s="85" t="s">
        <v>1646</v>
      </c>
    </row>
    <row r="120" spans="6:10" x14ac:dyDescent="0.35">
      <c r="J120" s="85" t="s">
        <v>1651</v>
      </c>
    </row>
    <row r="121" spans="6:10" x14ac:dyDescent="0.35">
      <c r="J121" s="85" t="s">
        <v>1656</v>
      </c>
    </row>
    <row r="122" spans="6:10" x14ac:dyDescent="0.35">
      <c r="J122" s="85" t="s">
        <v>1661</v>
      </c>
    </row>
    <row r="123" spans="6:10" x14ac:dyDescent="0.35">
      <c r="J123" s="85" t="s">
        <v>1666</v>
      </c>
    </row>
    <row r="124" spans="6:10" x14ac:dyDescent="0.35">
      <c r="J124" s="85" t="s">
        <v>1671</v>
      </c>
    </row>
    <row r="125" spans="6:10" x14ac:dyDescent="0.35">
      <c r="J125" s="85" t="s">
        <v>1675</v>
      </c>
    </row>
    <row r="126" spans="6:10" x14ac:dyDescent="0.35">
      <c r="J126" s="85" t="s">
        <v>1679</v>
      </c>
    </row>
    <row r="127" spans="6:10" x14ac:dyDescent="0.35">
      <c r="J127" s="85" t="s">
        <v>1683</v>
      </c>
    </row>
    <row r="128" spans="6:10" x14ac:dyDescent="0.35">
      <c r="J128" s="85" t="s">
        <v>1687</v>
      </c>
    </row>
    <row r="129" spans="10:10" x14ac:dyDescent="0.35">
      <c r="J129" s="85" t="s">
        <v>1691</v>
      </c>
    </row>
    <row r="130" spans="10:10" x14ac:dyDescent="0.35">
      <c r="J130" s="85" t="s">
        <v>1626</v>
      </c>
    </row>
    <row r="131" spans="10:10" x14ac:dyDescent="0.35">
      <c r="J131" s="85" t="s">
        <v>1630</v>
      </c>
    </row>
    <row r="132" spans="10:10" x14ac:dyDescent="0.35">
      <c r="J132" s="85" t="s">
        <v>1634</v>
      </c>
    </row>
    <row r="133" spans="10:10" x14ac:dyDescent="0.35">
      <c r="J133" s="85" t="s">
        <v>1639</v>
      </c>
    </row>
    <row r="134" spans="10:10" x14ac:dyDescent="0.35">
      <c r="J134" s="85" t="s">
        <v>1644</v>
      </c>
    </row>
    <row r="135" spans="10:10" x14ac:dyDescent="0.35">
      <c r="J135" s="85" t="s">
        <v>1649</v>
      </c>
    </row>
    <row r="136" spans="10:10" x14ac:dyDescent="0.35">
      <c r="J136" s="85" t="s">
        <v>1654</v>
      </c>
    </row>
    <row r="137" spans="10:10" x14ac:dyDescent="0.35">
      <c r="J137" s="85" t="s">
        <v>1659</v>
      </c>
    </row>
    <row r="138" spans="10:10" x14ac:dyDescent="0.35">
      <c r="J138" s="85" t="s">
        <v>1664</v>
      </c>
    </row>
    <row r="139" spans="10:10" x14ac:dyDescent="0.35">
      <c r="J139" s="85" t="s">
        <v>1669</v>
      </c>
    </row>
    <row r="140" spans="10:10" x14ac:dyDescent="0.35">
      <c r="J140" s="85" t="s">
        <v>1722</v>
      </c>
    </row>
    <row r="141" spans="10:10" x14ac:dyDescent="0.35">
      <c r="J141" s="85" t="s">
        <v>1725</v>
      </c>
    </row>
    <row r="142" spans="10:10" x14ac:dyDescent="0.35">
      <c r="J142" s="85" t="s">
        <v>1728</v>
      </c>
    </row>
    <row r="143" spans="10:10" x14ac:dyDescent="0.35">
      <c r="J143" s="85" t="s">
        <v>1731</v>
      </c>
    </row>
    <row r="144" spans="10:10" x14ac:dyDescent="0.35">
      <c r="J144" s="85" t="s">
        <v>1734</v>
      </c>
    </row>
    <row r="145" spans="10:10" x14ac:dyDescent="0.35">
      <c r="J145" s="85" t="s">
        <v>1737</v>
      </c>
    </row>
    <row r="146" spans="10:10" x14ac:dyDescent="0.35">
      <c r="J146" s="85" t="s">
        <v>1740</v>
      </c>
    </row>
    <row r="147" spans="10:10" x14ac:dyDescent="0.35">
      <c r="J147" s="85" t="s">
        <v>1742</v>
      </c>
    </row>
    <row r="148" spans="10:10" x14ac:dyDescent="0.35">
      <c r="J148" s="85" t="s">
        <v>1744</v>
      </c>
    </row>
    <row r="149" spans="10:10" x14ac:dyDescent="0.35">
      <c r="J149" s="85" t="s">
        <v>1746</v>
      </c>
    </row>
    <row r="150" spans="10:10" x14ac:dyDescent="0.35">
      <c r="J150" s="85" t="s">
        <v>1748</v>
      </c>
    </row>
    <row r="151" spans="10:10" x14ac:dyDescent="0.35">
      <c r="J151" s="85" t="s">
        <v>1750</v>
      </c>
    </row>
    <row r="152" spans="10:10" x14ac:dyDescent="0.35">
      <c r="J152" s="85" t="s">
        <v>1601</v>
      </c>
    </row>
    <row r="153" spans="10:10" x14ac:dyDescent="0.35">
      <c r="J153" s="85" t="s">
        <v>1607</v>
      </c>
    </row>
    <row r="154" spans="10:10" x14ac:dyDescent="0.35">
      <c r="J154" s="85" t="s">
        <v>1613</v>
      </c>
    </row>
    <row r="155" spans="10:10" x14ac:dyDescent="0.35">
      <c r="J155" s="85" t="s">
        <v>1618</v>
      </c>
    </row>
    <row r="156" spans="10:10" x14ac:dyDescent="0.35">
      <c r="J156" s="85" t="s">
        <v>1602</v>
      </c>
    </row>
    <row r="157" spans="10:10" x14ac:dyDescent="0.35">
      <c r="J157" s="85" t="s">
        <v>1608</v>
      </c>
    </row>
    <row r="158" spans="10:10" x14ac:dyDescent="0.35">
      <c r="J158" s="85" t="s">
        <v>1614</v>
      </c>
    </row>
    <row r="159" spans="10:10" x14ac:dyDescent="0.35">
      <c r="J159" s="85" t="s">
        <v>1619</v>
      </c>
    </row>
    <row r="160" spans="10:10" x14ac:dyDescent="0.35">
      <c r="J160" s="85" t="s">
        <v>1623</v>
      </c>
    </row>
    <row r="161" spans="10:10" x14ac:dyDescent="0.35">
      <c r="J161" s="85" t="s">
        <v>1788</v>
      </c>
    </row>
    <row r="162" spans="10:10" x14ac:dyDescent="0.35">
      <c r="J162" s="85" t="s">
        <v>1637</v>
      </c>
    </row>
    <row r="163" spans="10:10" x14ac:dyDescent="0.35">
      <c r="J163" s="85" t="s">
        <v>1642</v>
      </c>
    </row>
    <row r="164" spans="10:10" x14ac:dyDescent="0.35">
      <c r="J164" s="85" t="s">
        <v>1647</v>
      </c>
    </row>
    <row r="165" spans="10:10" x14ac:dyDescent="0.35">
      <c r="J165" s="85" t="s">
        <v>1652</v>
      </c>
    </row>
    <row r="166" spans="10:10" x14ac:dyDescent="0.35">
      <c r="J166" s="85" t="s">
        <v>1657</v>
      </c>
    </row>
    <row r="167" spans="10:10" x14ac:dyDescent="0.35">
      <c r="J167" s="85" t="s">
        <v>1662</v>
      </c>
    </row>
    <row r="168" spans="10:10" x14ac:dyDescent="0.35">
      <c r="J168" s="85" t="s">
        <v>1667</v>
      </c>
    </row>
    <row r="169" spans="10:10" x14ac:dyDescent="0.35">
      <c r="J169" s="85" t="s">
        <v>1672</v>
      </c>
    </row>
    <row r="170" spans="10:10" x14ac:dyDescent="0.35">
      <c r="J170" s="85" t="s">
        <v>1676</v>
      </c>
    </row>
    <row r="171" spans="10:10" x14ac:dyDescent="0.35">
      <c r="J171" s="85" t="s">
        <v>1680</v>
      </c>
    </row>
    <row r="172" spans="10:10" x14ac:dyDescent="0.35">
      <c r="J172" s="85" t="s">
        <v>1684</v>
      </c>
    </row>
    <row r="173" spans="10:10" x14ac:dyDescent="0.35">
      <c r="J173" s="85" t="s">
        <v>1688</v>
      </c>
    </row>
    <row r="174" spans="10:10" x14ac:dyDescent="0.35">
      <c r="J174" s="85" t="s">
        <v>1692</v>
      </c>
    </row>
    <row r="175" spans="10:10" x14ac:dyDescent="0.35">
      <c r="J175" s="85" t="s">
        <v>1695</v>
      </c>
    </row>
    <row r="176" spans="10:10" x14ac:dyDescent="0.35">
      <c r="J176" s="85" t="s">
        <v>1698</v>
      </c>
    </row>
    <row r="177" spans="10:10" x14ac:dyDescent="0.35">
      <c r="J177" s="85" t="s">
        <v>1701</v>
      </c>
    </row>
    <row r="178" spans="10:10" x14ac:dyDescent="0.35">
      <c r="J178" s="85" t="s">
        <v>1704</v>
      </c>
    </row>
    <row r="179" spans="10:10" x14ac:dyDescent="0.35">
      <c r="J179" s="85" t="s">
        <v>1707</v>
      </c>
    </row>
    <row r="180" spans="10:10" x14ac:dyDescent="0.35">
      <c r="J180" s="85" t="s">
        <v>1710</v>
      </c>
    </row>
    <row r="181" spans="10:10" x14ac:dyDescent="0.35">
      <c r="J181" s="85" t="s">
        <v>1713</v>
      </c>
    </row>
    <row r="182" spans="10:10" x14ac:dyDescent="0.35">
      <c r="J182" s="85" t="s">
        <v>1716</v>
      </c>
    </row>
    <row r="183" spans="10:10" x14ac:dyDescent="0.35">
      <c r="J183" s="85" t="s">
        <v>1718</v>
      </c>
    </row>
    <row r="184" spans="10:10" x14ac:dyDescent="0.35">
      <c r="J184" s="85" t="s">
        <v>1720</v>
      </c>
    </row>
    <row r="185" spans="10:10" x14ac:dyDescent="0.35">
      <c r="J185" s="85" t="s">
        <v>1723</v>
      </c>
    </row>
    <row r="186" spans="10:10" x14ac:dyDescent="0.35">
      <c r="J186" s="85" t="s">
        <v>1726</v>
      </c>
    </row>
    <row r="187" spans="10:10" x14ac:dyDescent="0.35">
      <c r="J187" s="85" t="s">
        <v>1729</v>
      </c>
    </row>
    <row r="188" spans="10:10" x14ac:dyDescent="0.35">
      <c r="J188" s="85" t="s">
        <v>1732</v>
      </c>
    </row>
    <row r="189" spans="10:10" x14ac:dyDescent="0.35">
      <c r="J189" s="85" t="s">
        <v>1735</v>
      </c>
    </row>
    <row r="190" spans="10:10" x14ac:dyDescent="0.35">
      <c r="J190" s="85" t="s">
        <v>1738</v>
      </c>
    </row>
  </sheetData>
  <mergeCells count="2">
    <mergeCell ref="A1:E1"/>
    <mergeCell ref="F1:J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dimension ref="A1:M169"/>
  <sheetViews>
    <sheetView zoomScale="130" zoomScaleNormal="130" workbookViewId="0">
      <selection activeCell="A9" sqref="A9"/>
    </sheetView>
  </sheetViews>
  <sheetFormatPr baseColWidth="10" defaultColWidth="11" defaultRowHeight="15.5" x14ac:dyDescent="0.35"/>
  <cols>
    <col min="1" max="8" width="11" style="85"/>
    <col min="9" max="9" width="16.58203125" style="85" bestFit="1" customWidth="1"/>
    <col min="10" max="16384" width="11" style="85"/>
  </cols>
  <sheetData>
    <row r="1" spans="1:13" x14ac:dyDescent="0.35">
      <c r="A1" s="313" t="s">
        <v>1584</v>
      </c>
      <c r="B1" s="313"/>
      <c r="C1" s="313"/>
      <c r="D1" s="313"/>
      <c r="E1" s="313"/>
      <c r="F1" s="313" t="s">
        <v>1585</v>
      </c>
      <c r="G1" s="313"/>
      <c r="H1" s="313"/>
      <c r="I1" s="313"/>
      <c r="J1" s="313"/>
    </row>
    <row r="2" spans="1:13" x14ac:dyDescent="0.35">
      <c r="A2" s="85">
        <f>COUNTA(A5:A27)</f>
        <v>22</v>
      </c>
      <c r="B2" s="85">
        <f>COUNTA(B5:B191)</f>
        <v>5</v>
      </c>
      <c r="C2" s="85">
        <f>COUNTA(C5:C191)</f>
        <v>13</v>
      </c>
      <c r="D2" s="85">
        <f>COUNTA(D5:D190)</f>
        <v>42</v>
      </c>
      <c r="E2" s="85">
        <f>COUNTA(E5:E191)</f>
        <v>1</v>
      </c>
      <c r="F2" s="85">
        <f>COUNTA(F5:F192)</f>
        <v>92</v>
      </c>
      <c r="G2" s="85">
        <f>COUNTA(G5:G192)</f>
        <v>69</v>
      </c>
      <c r="H2" s="85">
        <f>COUNTA(H5:H191)</f>
        <v>23</v>
      </c>
      <c r="I2" s="85">
        <f t="shared" ref="I2:M2" si="0">COUNTA(I5:I191)</f>
        <v>41</v>
      </c>
      <c r="J2" s="85">
        <f>COUNTA(J5:J191)</f>
        <v>165</v>
      </c>
      <c r="K2" s="85">
        <f t="shared" si="0"/>
        <v>4</v>
      </c>
      <c r="L2" s="85">
        <f>COUNTA(L5:L191)</f>
        <v>20</v>
      </c>
      <c r="M2" s="85">
        <f t="shared" si="0"/>
        <v>8</v>
      </c>
    </row>
    <row r="3" spans="1:13" ht="16" customHeight="1" x14ac:dyDescent="0.35">
      <c r="A3" s="197" t="s">
        <v>1586</v>
      </c>
      <c r="B3" s="197" t="s">
        <v>1587</v>
      </c>
      <c r="C3" s="197">
        <f>COUNTA(C6:C192)</f>
        <v>12</v>
      </c>
      <c r="D3" s="197" t="s">
        <v>1589</v>
      </c>
      <c r="E3" s="197" t="s">
        <v>1590</v>
      </c>
      <c r="F3" s="198" t="s">
        <v>1591</v>
      </c>
      <c r="G3" s="197" t="s">
        <v>1592</v>
      </c>
      <c r="H3" s="197" t="s">
        <v>1593</v>
      </c>
      <c r="I3" s="197" t="s">
        <v>1594</v>
      </c>
      <c r="J3" s="197" t="s">
        <v>1595</v>
      </c>
      <c r="K3" s="197" t="s">
        <v>1596</v>
      </c>
      <c r="L3" s="197" t="s">
        <v>1597</v>
      </c>
      <c r="M3" s="197" t="s">
        <v>1789</v>
      </c>
    </row>
    <row r="4" spans="1:13" ht="16" customHeight="1" x14ac:dyDescent="0.35"/>
    <row r="5" spans="1:13" x14ac:dyDescent="0.35">
      <c r="A5" s="4" t="s">
        <v>1598</v>
      </c>
      <c r="B5" s="85" t="s">
        <v>1599</v>
      </c>
      <c r="C5" s="4" t="s">
        <v>1790</v>
      </c>
      <c r="D5" s="4" t="s">
        <v>1598</v>
      </c>
      <c r="E5" s="85" t="s">
        <v>1601</v>
      </c>
      <c r="F5" t="s">
        <v>1598</v>
      </c>
      <c r="G5" t="s">
        <v>1598</v>
      </c>
      <c r="H5" s="85" t="s">
        <v>1599</v>
      </c>
      <c r="I5" t="s">
        <v>1600</v>
      </c>
      <c r="J5" t="s">
        <v>1598</v>
      </c>
      <c r="K5" s="85" t="s">
        <v>1601</v>
      </c>
      <c r="L5" t="s">
        <v>1602</v>
      </c>
      <c r="M5" t="s">
        <v>1791</v>
      </c>
    </row>
    <row r="6" spans="1:13" x14ac:dyDescent="0.35">
      <c r="A6" t="s">
        <v>1603</v>
      </c>
      <c r="B6" s="85" t="s">
        <v>1604</v>
      </c>
      <c r="C6" s="4" t="s">
        <v>1600</v>
      </c>
      <c r="D6" t="s">
        <v>1603</v>
      </c>
      <c r="F6" t="s">
        <v>1603</v>
      </c>
      <c r="G6" t="s">
        <v>1603</v>
      </c>
      <c r="H6" s="85" t="s">
        <v>1604</v>
      </c>
      <c r="I6" t="s">
        <v>1605</v>
      </c>
      <c r="J6" t="s">
        <v>1603</v>
      </c>
      <c r="K6" s="85" t="s">
        <v>1792</v>
      </c>
      <c r="L6" t="s">
        <v>1793</v>
      </c>
      <c r="M6" t="s">
        <v>1794</v>
      </c>
    </row>
    <row r="7" spans="1:13" x14ac:dyDescent="0.35">
      <c r="A7" t="s">
        <v>1609</v>
      </c>
      <c r="B7" s="85" t="s">
        <v>1610</v>
      </c>
      <c r="C7" t="s">
        <v>1606</v>
      </c>
      <c r="D7" t="s">
        <v>1609</v>
      </c>
      <c r="F7" s="258" t="s">
        <v>1609</v>
      </c>
      <c r="G7" s="258" t="s">
        <v>1609</v>
      </c>
      <c r="H7" s="85" t="s">
        <v>1610</v>
      </c>
      <c r="I7" t="s">
        <v>1606</v>
      </c>
      <c r="J7" s="258" t="s">
        <v>1609</v>
      </c>
      <c r="K7" s="85" t="s">
        <v>1795</v>
      </c>
      <c r="L7" t="s">
        <v>1796</v>
      </c>
      <c r="M7" t="s">
        <v>1797</v>
      </c>
    </row>
    <row r="8" spans="1:13" x14ac:dyDescent="0.35">
      <c r="A8" t="s">
        <v>1798</v>
      </c>
      <c r="B8" s="85" t="s">
        <v>1616</v>
      </c>
      <c r="C8" s="4" t="s">
        <v>1799</v>
      </c>
      <c r="D8" t="s">
        <v>1798</v>
      </c>
      <c r="F8" s="4" t="s">
        <v>1798</v>
      </c>
      <c r="G8" s="4" t="s">
        <v>1798</v>
      </c>
      <c r="H8" s="85" t="s">
        <v>1616</v>
      </c>
      <c r="I8" t="s">
        <v>1612</v>
      </c>
      <c r="J8" s="4" t="s">
        <v>1798</v>
      </c>
      <c r="K8" s="85" t="s">
        <v>1618</v>
      </c>
      <c r="L8" t="s">
        <v>1800</v>
      </c>
      <c r="M8" t="s">
        <v>1801</v>
      </c>
    </row>
    <row r="9" spans="1:13" x14ac:dyDescent="0.35">
      <c r="A9" t="s">
        <v>1802</v>
      </c>
      <c r="B9" s="85" t="s">
        <v>1621</v>
      </c>
      <c r="C9" s="4" t="s">
        <v>1612</v>
      </c>
      <c r="D9" t="s">
        <v>1802</v>
      </c>
      <c r="F9" t="s">
        <v>1802</v>
      </c>
      <c r="G9" t="s">
        <v>1802</v>
      </c>
      <c r="H9" s="85" t="s">
        <v>1621</v>
      </c>
      <c r="I9" t="s">
        <v>1617</v>
      </c>
      <c r="J9" t="s">
        <v>1802</v>
      </c>
      <c r="L9" t="s">
        <v>1803</v>
      </c>
      <c r="M9" t="s">
        <v>1804</v>
      </c>
    </row>
    <row r="10" spans="1:13" x14ac:dyDescent="0.35">
      <c r="A10" t="s">
        <v>1805</v>
      </c>
      <c r="C10" s="4" t="s">
        <v>1626</v>
      </c>
      <c r="D10" t="s">
        <v>1805</v>
      </c>
      <c r="F10" s="85" t="s">
        <v>1615</v>
      </c>
      <c r="G10" s="85" t="s">
        <v>1615</v>
      </c>
      <c r="H10" s="85" t="s">
        <v>1625</v>
      </c>
      <c r="I10" t="s">
        <v>1622</v>
      </c>
      <c r="J10" s="4" t="s">
        <v>1615</v>
      </c>
      <c r="L10" t="s">
        <v>1806</v>
      </c>
      <c r="M10" t="s">
        <v>1807</v>
      </c>
    </row>
    <row r="11" spans="1:13" x14ac:dyDescent="0.35">
      <c r="A11" s="85" t="s">
        <v>1624</v>
      </c>
      <c r="C11" s="4" t="s">
        <v>1808</v>
      </c>
      <c r="D11" s="85" t="s">
        <v>1624</v>
      </c>
      <c r="F11" s="4" t="s">
        <v>1805</v>
      </c>
      <c r="G11" s="4" t="s">
        <v>1805</v>
      </c>
      <c r="H11" s="85" t="s">
        <v>1635</v>
      </c>
      <c r="I11" t="s">
        <v>1627</v>
      </c>
      <c r="J11" s="4" t="s">
        <v>1805</v>
      </c>
      <c r="L11" t="s">
        <v>1623</v>
      </c>
      <c r="M11" t="s">
        <v>1810</v>
      </c>
    </row>
    <row r="12" spans="1:13" x14ac:dyDescent="0.35">
      <c r="A12" s="85" t="s">
        <v>1811</v>
      </c>
      <c r="C12" s="85" t="s">
        <v>1812</v>
      </c>
      <c r="D12" s="85" t="s">
        <v>1811</v>
      </c>
      <c r="F12" t="s">
        <v>1809</v>
      </c>
      <c r="G12" t="s">
        <v>1809</v>
      </c>
      <c r="H12" s="85" t="s">
        <v>1640</v>
      </c>
      <c r="I12" t="s">
        <v>1631</v>
      </c>
      <c r="J12" t="s">
        <v>1809</v>
      </c>
      <c r="L12" t="s">
        <v>1647</v>
      </c>
      <c r="M12" t="s">
        <v>1814</v>
      </c>
    </row>
    <row r="13" spans="1:13" x14ac:dyDescent="0.35">
      <c r="A13" t="s">
        <v>1809</v>
      </c>
      <c r="C13" t="s">
        <v>1639</v>
      </c>
      <c r="D13" t="s">
        <v>1809</v>
      </c>
      <c r="F13" t="s">
        <v>1813</v>
      </c>
      <c r="G13" t="s">
        <v>1813</v>
      </c>
      <c r="H13" s="85" t="s">
        <v>1645</v>
      </c>
      <c r="I13" t="s">
        <v>1636</v>
      </c>
      <c r="J13" t="s">
        <v>1813</v>
      </c>
      <c r="L13" t="s">
        <v>1815</v>
      </c>
    </row>
    <row r="14" spans="1:13" x14ac:dyDescent="0.35">
      <c r="A14" s="4" t="s">
        <v>1813</v>
      </c>
      <c r="C14" s="4" t="s">
        <v>1644</v>
      </c>
      <c r="D14" s="4" t="s">
        <v>1813</v>
      </c>
      <c r="F14" t="s">
        <v>1633</v>
      </c>
      <c r="G14" t="s">
        <v>1633</v>
      </c>
      <c r="H14" s="85" t="s">
        <v>1650</v>
      </c>
      <c r="I14" t="s">
        <v>1641</v>
      </c>
      <c r="J14" t="s">
        <v>1633</v>
      </c>
      <c r="L14" t="s">
        <v>1817</v>
      </c>
    </row>
    <row r="15" spans="1:13" x14ac:dyDescent="0.35">
      <c r="A15" s="196" t="s">
        <v>1648</v>
      </c>
      <c r="C15" s="4" t="s">
        <v>1654</v>
      </c>
      <c r="D15" s="196" t="s">
        <v>1648</v>
      </c>
      <c r="F15" s="258" t="s">
        <v>1816</v>
      </c>
      <c r="G15" s="258" t="s">
        <v>1816</v>
      </c>
      <c r="H15" s="85" t="s">
        <v>1655</v>
      </c>
      <c r="I15" t="s">
        <v>1646</v>
      </c>
      <c r="J15" s="258" t="s">
        <v>1816</v>
      </c>
      <c r="L15" t="s">
        <v>1657</v>
      </c>
    </row>
    <row r="16" spans="1:13" x14ac:dyDescent="0.35">
      <c r="A16" s="4" t="s">
        <v>1818</v>
      </c>
      <c r="C16" s="85" t="s">
        <v>1659</v>
      </c>
      <c r="D16" s="4" t="s">
        <v>1818</v>
      </c>
      <c r="F16" s="196" t="s">
        <v>1648</v>
      </c>
      <c r="G16" s="196" t="s">
        <v>1648</v>
      </c>
      <c r="H16" s="85" t="s">
        <v>1665</v>
      </c>
      <c r="I16" t="s">
        <v>1651</v>
      </c>
      <c r="J16" s="196" t="s">
        <v>1648</v>
      </c>
      <c r="L16" t="s">
        <v>1662</v>
      </c>
    </row>
    <row r="17" spans="1:12" x14ac:dyDescent="0.35">
      <c r="A17" t="s">
        <v>1819</v>
      </c>
      <c r="C17" s="4" t="s">
        <v>1664</v>
      </c>
      <c r="D17" t="s">
        <v>1819</v>
      </c>
      <c r="F17" t="s">
        <v>1818</v>
      </c>
      <c r="G17" t="s">
        <v>1818</v>
      </c>
      <c r="H17" s="85" t="s">
        <v>1670</v>
      </c>
      <c r="I17" t="s">
        <v>1656</v>
      </c>
      <c r="J17" t="s">
        <v>1818</v>
      </c>
      <c r="L17" t="s">
        <v>1667</v>
      </c>
    </row>
    <row r="18" spans="1:12" x14ac:dyDescent="0.35">
      <c r="A18" t="s">
        <v>1653</v>
      </c>
      <c r="D18" t="s">
        <v>1653</v>
      </c>
      <c r="F18" t="s">
        <v>1819</v>
      </c>
      <c r="G18" t="s">
        <v>1819</v>
      </c>
      <c r="H18" s="85" t="s">
        <v>1674</v>
      </c>
      <c r="I18" t="s">
        <v>1661</v>
      </c>
      <c r="J18" t="s">
        <v>1819</v>
      </c>
      <c r="L18" t="s">
        <v>1820</v>
      </c>
    </row>
    <row r="19" spans="1:12" x14ac:dyDescent="0.35">
      <c r="A19" t="s">
        <v>1658</v>
      </c>
      <c r="D19" t="s">
        <v>1658</v>
      </c>
      <c r="F19" t="s">
        <v>1653</v>
      </c>
      <c r="G19" t="s">
        <v>1653</v>
      </c>
      <c r="H19" s="85" t="s">
        <v>1678</v>
      </c>
      <c r="I19" t="s">
        <v>1666</v>
      </c>
      <c r="J19" t="s">
        <v>1653</v>
      </c>
      <c r="L19" t="s">
        <v>1695</v>
      </c>
    </row>
    <row r="20" spans="1:12" x14ac:dyDescent="0.35">
      <c r="A20" t="s">
        <v>1663</v>
      </c>
      <c r="D20" t="s">
        <v>1663</v>
      </c>
      <c r="F20" t="s">
        <v>1658</v>
      </c>
      <c r="G20" t="s">
        <v>1658</v>
      </c>
      <c r="H20" s="85" t="s">
        <v>1682</v>
      </c>
      <c r="I20" t="s">
        <v>1671</v>
      </c>
      <c r="J20" t="s">
        <v>1658</v>
      </c>
      <c r="L20" t="s">
        <v>1821</v>
      </c>
    </row>
    <row r="21" spans="1:12" x14ac:dyDescent="0.35">
      <c r="A21" t="s">
        <v>1668</v>
      </c>
      <c r="D21" t="s">
        <v>1668</v>
      </c>
      <c r="F21" t="s">
        <v>1663</v>
      </c>
      <c r="G21" t="s">
        <v>1663</v>
      </c>
      <c r="H21" s="85" t="s">
        <v>1690</v>
      </c>
      <c r="I21" t="s">
        <v>1675</v>
      </c>
      <c r="J21" t="s">
        <v>1663</v>
      </c>
      <c r="L21" t="s">
        <v>1822</v>
      </c>
    </row>
    <row r="22" spans="1:12" x14ac:dyDescent="0.35">
      <c r="A22" s="85" t="s">
        <v>1673</v>
      </c>
      <c r="D22" s="85" t="s">
        <v>1673</v>
      </c>
      <c r="F22" s="4" t="s">
        <v>1668</v>
      </c>
      <c r="G22" s="4" t="s">
        <v>1668</v>
      </c>
      <c r="H22" s="85" t="s">
        <v>1694</v>
      </c>
      <c r="I22" t="s">
        <v>1679</v>
      </c>
      <c r="J22" s="4" t="s">
        <v>1668</v>
      </c>
      <c r="L22" t="s">
        <v>1716</v>
      </c>
    </row>
    <row r="23" spans="1:12" x14ac:dyDescent="0.35">
      <c r="A23" s="85" t="s">
        <v>1824</v>
      </c>
      <c r="D23" s="85" t="s">
        <v>1824</v>
      </c>
      <c r="F23" t="s">
        <v>1823</v>
      </c>
      <c r="G23" t="s">
        <v>1823</v>
      </c>
      <c r="H23" s="85" t="s">
        <v>1697</v>
      </c>
      <c r="I23" t="s">
        <v>1683</v>
      </c>
      <c r="J23" t="s">
        <v>1823</v>
      </c>
      <c r="L23" t="s">
        <v>1723</v>
      </c>
    </row>
    <row r="24" spans="1:12" x14ac:dyDescent="0.35">
      <c r="A24" t="s">
        <v>1823</v>
      </c>
      <c r="D24" t="s">
        <v>1823</v>
      </c>
      <c r="F24" t="s">
        <v>1825</v>
      </c>
      <c r="G24" t="s">
        <v>1825</v>
      </c>
      <c r="H24" s="85" t="s">
        <v>1700</v>
      </c>
      <c r="I24" t="s">
        <v>1687</v>
      </c>
      <c r="J24" t="s">
        <v>1825</v>
      </c>
      <c r="L24" t="s">
        <v>1726</v>
      </c>
    </row>
    <row r="25" spans="1:12" x14ac:dyDescent="0.35">
      <c r="A25" t="s">
        <v>1825</v>
      </c>
      <c r="D25" t="s">
        <v>1825</v>
      </c>
      <c r="F25" s="4" t="s">
        <v>1685</v>
      </c>
      <c r="G25" s="4" t="s">
        <v>1685</v>
      </c>
      <c r="H25" s="85" t="s">
        <v>1703</v>
      </c>
      <c r="I25" t="s">
        <v>1691</v>
      </c>
      <c r="J25" s="4" t="s">
        <v>1685</v>
      </c>
    </row>
    <row r="26" spans="1:12" x14ac:dyDescent="0.35">
      <c r="A26" s="85" t="s">
        <v>1681</v>
      </c>
      <c r="D26" s="85" t="s">
        <v>1681</v>
      </c>
      <c r="F26" t="s">
        <v>1826</v>
      </c>
      <c r="G26" t="s">
        <v>1826</v>
      </c>
      <c r="H26" s="85" t="s">
        <v>1706</v>
      </c>
      <c r="I26" s="258" t="s">
        <v>1626</v>
      </c>
      <c r="J26" t="s">
        <v>1826</v>
      </c>
    </row>
    <row r="27" spans="1:12" x14ac:dyDescent="0.35">
      <c r="A27"/>
      <c r="D27" s="85" t="s">
        <v>1599</v>
      </c>
      <c r="F27" t="s">
        <v>1693</v>
      </c>
      <c r="G27" t="s">
        <v>1693</v>
      </c>
      <c r="H27" s="85" t="s">
        <v>1709</v>
      </c>
      <c r="I27" s="4" t="s">
        <v>1634</v>
      </c>
      <c r="J27" t="s">
        <v>1693</v>
      </c>
    </row>
    <row r="28" spans="1:12" x14ac:dyDescent="0.35">
      <c r="D28" s="85" t="s">
        <v>1604</v>
      </c>
      <c r="F28" s="258" t="s">
        <v>1702</v>
      </c>
      <c r="G28" s="258" t="s">
        <v>1702</v>
      </c>
      <c r="I28" s="4" t="s">
        <v>1639</v>
      </c>
      <c r="J28" s="258" t="s">
        <v>1702</v>
      </c>
    </row>
    <row r="29" spans="1:12" x14ac:dyDescent="0.35">
      <c r="D29" s="85" t="s">
        <v>1610</v>
      </c>
      <c r="F29" s="4" t="s">
        <v>1705</v>
      </c>
      <c r="G29" s="4" t="s">
        <v>1705</v>
      </c>
      <c r="I29" t="s">
        <v>1644</v>
      </c>
      <c r="J29" s="4" t="s">
        <v>1705</v>
      </c>
    </row>
    <row r="30" spans="1:12" x14ac:dyDescent="0.35">
      <c r="D30" s="85" t="s">
        <v>1616</v>
      </c>
      <c r="F30" t="s">
        <v>1827</v>
      </c>
      <c r="G30" t="s">
        <v>1827</v>
      </c>
      <c r="I30" t="s">
        <v>1649</v>
      </c>
      <c r="J30" t="s">
        <v>1827</v>
      </c>
    </row>
    <row r="31" spans="1:12" x14ac:dyDescent="0.35">
      <c r="D31" s="85" t="s">
        <v>1621</v>
      </c>
      <c r="F31" s="4" t="s">
        <v>1828</v>
      </c>
      <c r="G31" s="4" t="s">
        <v>1828</v>
      </c>
      <c r="I31" t="s">
        <v>1654</v>
      </c>
      <c r="J31" s="4" t="s">
        <v>1828</v>
      </c>
    </row>
    <row r="32" spans="1:12" x14ac:dyDescent="0.35">
      <c r="D32" s="85" t="s">
        <v>1625</v>
      </c>
      <c r="F32" s="4" t="s">
        <v>1708</v>
      </c>
      <c r="G32" s="4" t="s">
        <v>1708</v>
      </c>
      <c r="I32" t="s">
        <v>1664</v>
      </c>
      <c r="J32" s="4" t="s">
        <v>1708</v>
      </c>
    </row>
    <row r="33" spans="4:13" x14ac:dyDescent="0.35">
      <c r="D33" s="4" t="s">
        <v>1790</v>
      </c>
      <c r="F33" t="s">
        <v>1711</v>
      </c>
      <c r="G33" t="s">
        <v>1711</v>
      </c>
      <c r="I33" t="s">
        <v>1669</v>
      </c>
      <c r="J33" t="s">
        <v>1711</v>
      </c>
    </row>
    <row r="34" spans="4:13" x14ac:dyDescent="0.35">
      <c r="D34" s="4" t="s">
        <v>1600</v>
      </c>
      <c r="F34" t="s">
        <v>1714</v>
      </c>
      <c r="G34" t="s">
        <v>1714</v>
      </c>
      <c r="I34" t="s">
        <v>1722</v>
      </c>
      <c r="J34" t="s">
        <v>1714</v>
      </c>
    </row>
    <row r="35" spans="4:13" x14ac:dyDescent="0.35">
      <c r="D35" t="s">
        <v>1606</v>
      </c>
      <c r="F35" t="s">
        <v>1717</v>
      </c>
      <c r="G35" t="s">
        <v>1717</v>
      </c>
      <c r="I35" t="s">
        <v>1725</v>
      </c>
      <c r="J35" t="s">
        <v>1717</v>
      </c>
    </row>
    <row r="36" spans="4:13" x14ac:dyDescent="0.35">
      <c r="D36" s="4" t="s">
        <v>1799</v>
      </c>
      <c r="F36" t="s">
        <v>1719</v>
      </c>
      <c r="G36" t="s">
        <v>1719</v>
      </c>
      <c r="I36" t="s">
        <v>1728</v>
      </c>
      <c r="J36" t="s">
        <v>1719</v>
      </c>
    </row>
    <row r="37" spans="4:13" x14ac:dyDescent="0.35">
      <c r="D37" s="4" t="s">
        <v>1612</v>
      </c>
      <c r="F37" t="s">
        <v>1721</v>
      </c>
      <c r="G37" t="s">
        <v>1721</v>
      </c>
      <c r="I37" t="s">
        <v>1731</v>
      </c>
      <c r="J37" t="s">
        <v>1721</v>
      </c>
    </row>
    <row r="38" spans="4:13" x14ac:dyDescent="0.35">
      <c r="D38" s="4" t="s">
        <v>1626</v>
      </c>
      <c r="F38" t="s">
        <v>1829</v>
      </c>
      <c r="G38" t="s">
        <v>1829</v>
      </c>
      <c r="I38" t="s">
        <v>1734</v>
      </c>
      <c r="J38" t="s">
        <v>1829</v>
      </c>
    </row>
    <row r="39" spans="4:13" x14ac:dyDescent="0.35">
      <c r="D39" s="4" t="s">
        <v>1808</v>
      </c>
      <c r="F39" t="s">
        <v>1830</v>
      </c>
      <c r="G39" t="s">
        <v>1830</v>
      </c>
      <c r="I39" t="s">
        <v>1737</v>
      </c>
      <c r="J39" t="s">
        <v>1830</v>
      </c>
    </row>
    <row r="40" spans="4:13" x14ac:dyDescent="0.35">
      <c r="D40" s="85" t="s">
        <v>1812</v>
      </c>
      <c r="F40" s="4" t="s">
        <v>1743</v>
      </c>
      <c r="G40" s="4" t="s">
        <v>1743</v>
      </c>
      <c r="I40" t="s">
        <v>1740</v>
      </c>
      <c r="J40" s="4" t="s">
        <v>1743</v>
      </c>
    </row>
    <row r="41" spans="4:13" x14ac:dyDescent="0.35">
      <c r="D41" s="4" t="s">
        <v>1639</v>
      </c>
      <c r="F41" s="4" t="s">
        <v>1745</v>
      </c>
      <c r="G41" s="4" t="s">
        <v>1745</v>
      </c>
      <c r="I41" t="s">
        <v>1742</v>
      </c>
      <c r="J41" s="4" t="s">
        <v>1745</v>
      </c>
    </row>
    <row r="42" spans="4:13" x14ac:dyDescent="0.35">
      <c r="D42" s="4" t="s">
        <v>1644</v>
      </c>
      <c r="F42" s="258" t="s">
        <v>1747</v>
      </c>
      <c r="G42" s="258" t="s">
        <v>1747</v>
      </c>
      <c r="I42" t="s">
        <v>1744</v>
      </c>
      <c r="J42" s="258" t="s">
        <v>1747</v>
      </c>
    </row>
    <row r="43" spans="4:13" x14ac:dyDescent="0.35">
      <c r="D43" s="4" t="s">
        <v>1654</v>
      </c>
      <c r="F43" s="4" t="s">
        <v>1831</v>
      </c>
      <c r="G43" s="4" t="s">
        <v>1831</v>
      </c>
      <c r="I43" s="258" t="s">
        <v>1746</v>
      </c>
      <c r="J43" s="4" t="s">
        <v>1831</v>
      </c>
      <c r="M43" s="261"/>
    </row>
    <row r="44" spans="4:13" x14ac:dyDescent="0.35">
      <c r="D44" s="85" t="s">
        <v>1659</v>
      </c>
      <c r="F44" t="s">
        <v>1751</v>
      </c>
      <c r="G44" t="s">
        <v>1751</v>
      </c>
      <c r="I44" s="196" t="s">
        <v>1748</v>
      </c>
      <c r="J44" t="s">
        <v>1751</v>
      </c>
    </row>
    <row r="45" spans="4:13" x14ac:dyDescent="0.35">
      <c r="D45" s="4" t="s">
        <v>1664</v>
      </c>
      <c r="F45" t="s">
        <v>1752</v>
      </c>
      <c r="G45" t="s">
        <v>1752</v>
      </c>
      <c r="I45" t="s">
        <v>1750</v>
      </c>
      <c r="J45" t="s">
        <v>1752</v>
      </c>
    </row>
    <row r="46" spans="4:13" x14ac:dyDescent="0.35">
      <c r="D46" s="85" t="s">
        <v>1601</v>
      </c>
      <c r="F46" t="s">
        <v>1832</v>
      </c>
      <c r="G46" t="s">
        <v>1832</v>
      </c>
      <c r="J46" t="s">
        <v>1832</v>
      </c>
    </row>
    <row r="47" spans="4:13" x14ac:dyDescent="0.35">
      <c r="F47" t="s">
        <v>1833</v>
      </c>
      <c r="G47" t="s">
        <v>1833</v>
      </c>
      <c r="J47" t="s">
        <v>1833</v>
      </c>
    </row>
    <row r="48" spans="4:13" x14ac:dyDescent="0.35">
      <c r="F48" t="s">
        <v>1834</v>
      </c>
      <c r="G48" t="s">
        <v>1834</v>
      </c>
      <c r="J48" t="s">
        <v>1834</v>
      </c>
    </row>
    <row r="49" spans="6:10" x14ac:dyDescent="0.35">
      <c r="F49" t="s">
        <v>1835</v>
      </c>
      <c r="G49" t="s">
        <v>1835</v>
      </c>
      <c r="J49" t="s">
        <v>1835</v>
      </c>
    </row>
    <row r="50" spans="6:10" x14ac:dyDescent="0.35">
      <c r="F50" t="s">
        <v>1754</v>
      </c>
      <c r="G50" t="s">
        <v>1754</v>
      </c>
      <c r="J50" t="s">
        <v>1754</v>
      </c>
    </row>
    <row r="51" spans="6:10" x14ac:dyDescent="0.35">
      <c r="F51" t="s">
        <v>1754</v>
      </c>
      <c r="G51" t="s">
        <v>1754</v>
      </c>
      <c r="J51" t="s">
        <v>1754</v>
      </c>
    </row>
    <row r="52" spans="6:10" x14ac:dyDescent="0.35">
      <c r="F52" t="s">
        <v>1755</v>
      </c>
      <c r="G52" t="s">
        <v>1755</v>
      </c>
      <c r="J52" t="s">
        <v>1755</v>
      </c>
    </row>
    <row r="53" spans="6:10" x14ac:dyDescent="0.35">
      <c r="F53" t="s">
        <v>1755</v>
      </c>
      <c r="G53" t="s">
        <v>1755</v>
      </c>
      <c r="J53" t="s">
        <v>1755</v>
      </c>
    </row>
    <row r="54" spans="6:10" x14ac:dyDescent="0.35">
      <c r="F54" t="s">
        <v>1758</v>
      </c>
      <c r="G54" t="s">
        <v>1758</v>
      </c>
      <c r="J54" t="s">
        <v>1758</v>
      </c>
    </row>
    <row r="55" spans="6:10" x14ac:dyDescent="0.35">
      <c r="F55" t="s">
        <v>1759</v>
      </c>
      <c r="G55" t="s">
        <v>1759</v>
      </c>
      <c r="J55" t="s">
        <v>1759</v>
      </c>
    </row>
    <row r="56" spans="6:10" x14ac:dyDescent="0.35">
      <c r="F56" t="s">
        <v>1836</v>
      </c>
      <c r="G56" t="s">
        <v>1836</v>
      </c>
      <c r="J56" t="s">
        <v>1836</v>
      </c>
    </row>
    <row r="57" spans="6:10" x14ac:dyDescent="0.35">
      <c r="F57" t="s">
        <v>1760</v>
      </c>
      <c r="G57" t="s">
        <v>1760</v>
      </c>
      <c r="J57" t="s">
        <v>1760</v>
      </c>
    </row>
    <row r="58" spans="6:10" x14ac:dyDescent="0.35">
      <c r="F58" t="s">
        <v>1837</v>
      </c>
      <c r="G58" t="s">
        <v>1837</v>
      </c>
      <c r="J58" t="s">
        <v>1837</v>
      </c>
    </row>
    <row r="59" spans="6:10" x14ac:dyDescent="0.35">
      <c r="F59" t="s">
        <v>1762</v>
      </c>
      <c r="G59" t="s">
        <v>1762</v>
      </c>
      <c r="J59" t="s">
        <v>1762</v>
      </c>
    </row>
    <row r="60" spans="6:10" x14ac:dyDescent="0.35">
      <c r="F60" s="4" t="s">
        <v>1769</v>
      </c>
      <c r="G60" s="4" t="s">
        <v>1769</v>
      </c>
      <c r="J60" s="4" t="s">
        <v>1769</v>
      </c>
    </row>
    <row r="61" spans="6:10" x14ac:dyDescent="0.35">
      <c r="F61" s="4" t="s">
        <v>1770</v>
      </c>
      <c r="G61" s="4" t="s">
        <v>1770</v>
      </c>
      <c r="J61" s="4" t="s">
        <v>1770</v>
      </c>
    </row>
    <row r="62" spans="6:10" x14ac:dyDescent="0.35">
      <c r="F62" s="4" t="s">
        <v>1771</v>
      </c>
      <c r="G62" s="4" t="s">
        <v>1771</v>
      </c>
      <c r="J62" s="4" t="s">
        <v>1771</v>
      </c>
    </row>
    <row r="63" spans="6:10" x14ac:dyDescent="0.35">
      <c r="F63" s="4" t="s">
        <v>1773</v>
      </c>
      <c r="G63" s="4" t="s">
        <v>1773</v>
      </c>
      <c r="J63" s="4" t="s">
        <v>1773</v>
      </c>
    </row>
    <row r="64" spans="6:10" x14ac:dyDescent="0.35">
      <c r="F64" s="4" t="s">
        <v>1838</v>
      </c>
      <c r="G64" s="4" t="s">
        <v>1838</v>
      </c>
      <c r="J64" s="4" t="s">
        <v>1838</v>
      </c>
    </row>
    <row r="65" spans="6:10" x14ac:dyDescent="0.35">
      <c r="F65" s="4" t="s">
        <v>1839</v>
      </c>
      <c r="G65" s="4" t="s">
        <v>1839</v>
      </c>
      <c r="J65" s="4" t="s">
        <v>1839</v>
      </c>
    </row>
    <row r="66" spans="6:10" x14ac:dyDescent="0.35">
      <c r="F66" s="4" t="s">
        <v>1774</v>
      </c>
      <c r="G66" s="4" t="s">
        <v>1774</v>
      </c>
      <c r="J66" s="4" t="s">
        <v>1774</v>
      </c>
    </row>
    <row r="67" spans="6:10" x14ac:dyDescent="0.35">
      <c r="F67" s="4" t="s">
        <v>1840</v>
      </c>
      <c r="G67" s="4" t="s">
        <v>1840</v>
      </c>
      <c r="J67" s="4" t="s">
        <v>1840</v>
      </c>
    </row>
    <row r="68" spans="6:10" x14ac:dyDescent="0.35">
      <c r="F68" s="4" t="s">
        <v>1841</v>
      </c>
      <c r="G68" s="4" t="s">
        <v>1841</v>
      </c>
      <c r="J68" s="4" t="s">
        <v>1841</v>
      </c>
    </row>
    <row r="69" spans="6:10" x14ac:dyDescent="0.35">
      <c r="F69" s="4" t="s">
        <v>1779</v>
      </c>
      <c r="G69" s="4" t="s">
        <v>1779</v>
      </c>
      <c r="J69" s="4" t="s">
        <v>1779</v>
      </c>
    </row>
    <row r="70" spans="6:10" x14ac:dyDescent="0.35">
      <c r="F70" s="4" t="s">
        <v>1842</v>
      </c>
      <c r="G70" s="4" t="s">
        <v>1842</v>
      </c>
      <c r="J70" s="4" t="s">
        <v>1842</v>
      </c>
    </row>
    <row r="71" spans="6:10" x14ac:dyDescent="0.35">
      <c r="F71" s="4" t="s">
        <v>1843</v>
      </c>
      <c r="G71" s="4" t="s">
        <v>1843</v>
      </c>
      <c r="J71" s="4" t="s">
        <v>1843</v>
      </c>
    </row>
    <row r="72" spans="6:10" x14ac:dyDescent="0.35">
      <c r="F72" s="4" t="s">
        <v>1844</v>
      </c>
      <c r="G72" s="4" t="s">
        <v>1844</v>
      </c>
      <c r="J72" s="4" t="s">
        <v>1844</v>
      </c>
    </row>
    <row r="73" spans="6:10" x14ac:dyDescent="0.35">
      <c r="F73" s="4" t="s">
        <v>1782</v>
      </c>
      <c r="G73" s="4" t="s">
        <v>1782</v>
      </c>
      <c r="J73" s="4" t="s">
        <v>1782</v>
      </c>
    </row>
    <row r="74" spans="6:10" x14ac:dyDescent="0.35">
      <c r="F74" s="85" t="s">
        <v>1599</v>
      </c>
      <c r="G74" s="257"/>
      <c r="J74" s="85" t="s">
        <v>1599</v>
      </c>
    </row>
    <row r="75" spans="6:10" x14ac:dyDescent="0.35">
      <c r="F75" s="85" t="s">
        <v>1604</v>
      </c>
      <c r="J75" s="85" t="s">
        <v>1604</v>
      </c>
    </row>
    <row r="76" spans="6:10" x14ac:dyDescent="0.35">
      <c r="F76" s="85" t="s">
        <v>1610</v>
      </c>
      <c r="J76" s="85" t="s">
        <v>1610</v>
      </c>
    </row>
    <row r="77" spans="6:10" x14ac:dyDescent="0.35">
      <c r="F77" s="85" t="s">
        <v>1616</v>
      </c>
      <c r="J77" s="85" t="s">
        <v>1616</v>
      </c>
    </row>
    <row r="78" spans="6:10" x14ac:dyDescent="0.35">
      <c r="F78" s="85" t="s">
        <v>1621</v>
      </c>
      <c r="J78" s="85" t="s">
        <v>1621</v>
      </c>
    </row>
    <row r="79" spans="6:10" x14ac:dyDescent="0.35">
      <c r="F79" s="85" t="s">
        <v>1625</v>
      </c>
      <c r="J79" s="85" t="s">
        <v>1625</v>
      </c>
    </row>
    <row r="80" spans="6:10" x14ac:dyDescent="0.35">
      <c r="F80" s="85" t="s">
        <v>1635</v>
      </c>
      <c r="J80" s="85" t="s">
        <v>1635</v>
      </c>
    </row>
    <row r="81" spans="6:10" x14ac:dyDescent="0.35">
      <c r="F81" s="85" t="s">
        <v>1640</v>
      </c>
      <c r="J81" s="85" t="s">
        <v>1640</v>
      </c>
    </row>
    <row r="82" spans="6:10" x14ac:dyDescent="0.35">
      <c r="F82" s="85" t="s">
        <v>1645</v>
      </c>
      <c r="J82" s="85" t="s">
        <v>1645</v>
      </c>
    </row>
    <row r="83" spans="6:10" x14ac:dyDescent="0.35">
      <c r="F83" s="85" t="s">
        <v>1650</v>
      </c>
      <c r="J83" s="85" t="s">
        <v>1650</v>
      </c>
    </row>
    <row r="84" spans="6:10" x14ac:dyDescent="0.35">
      <c r="F84" s="85" t="s">
        <v>1655</v>
      </c>
      <c r="J84" s="85" t="s">
        <v>1655</v>
      </c>
    </row>
    <row r="85" spans="6:10" x14ac:dyDescent="0.35">
      <c r="F85" s="85" t="s">
        <v>1665</v>
      </c>
      <c r="J85" s="85" t="s">
        <v>1665</v>
      </c>
    </row>
    <row r="86" spans="6:10" x14ac:dyDescent="0.35">
      <c r="F86" s="85" t="s">
        <v>1670</v>
      </c>
      <c r="J86" s="85" t="s">
        <v>1670</v>
      </c>
    </row>
    <row r="87" spans="6:10" x14ac:dyDescent="0.35">
      <c r="F87" s="85" t="s">
        <v>1674</v>
      </c>
      <c r="J87" s="85" t="s">
        <v>1674</v>
      </c>
    </row>
    <row r="88" spans="6:10" x14ac:dyDescent="0.35">
      <c r="F88" s="85" t="s">
        <v>1678</v>
      </c>
      <c r="J88" s="85" t="s">
        <v>1678</v>
      </c>
    </row>
    <row r="89" spans="6:10" x14ac:dyDescent="0.35">
      <c r="F89" s="85" t="s">
        <v>1682</v>
      </c>
      <c r="J89" s="85" t="s">
        <v>1682</v>
      </c>
    </row>
    <row r="90" spans="6:10" x14ac:dyDescent="0.35">
      <c r="F90" s="85" t="s">
        <v>1690</v>
      </c>
      <c r="J90" s="85" t="s">
        <v>1690</v>
      </c>
    </row>
    <row r="91" spans="6:10" x14ac:dyDescent="0.35">
      <c r="F91" s="85" t="s">
        <v>1694</v>
      </c>
      <c r="J91" s="85" t="s">
        <v>1694</v>
      </c>
    </row>
    <row r="92" spans="6:10" x14ac:dyDescent="0.35">
      <c r="F92" s="85" t="s">
        <v>1697</v>
      </c>
      <c r="J92" s="85" t="s">
        <v>1697</v>
      </c>
    </row>
    <row r="93" spans="6:10" x14ac:dyDescent="0.35">
      <c r="F93" s="85" t="s">
        <v>1700</v>
      </c>
      <c r="J93" s="85" t="s">
        <v>1700</v>
      </c>
    </row>
    <row r="94" spans="6:10" x14ac:dyDescent="0.35">
      <c r="F94" s="85" t="s">
        <v>1703</v>
      </c>
      <c r="J94" s="85" t="s">
        <v>1703</v>
      </c>
    </row>
    <row r="95" spans="6:10" x14ac:dyDescent="0.35">
      <c r="F95" s="85" t="s">
        <v>1706</v>
      </c>
      <c r="J95" s="85" t="s">
        <v>1706</v>
      </c>
    </row>
    <row r="96" spans="6:10" x14ac:dyDescent="0.35">
      <c r="F96" s="85" t="s">
        <v>1709</v>
      </c>
      <c r="J96" s="85" t="s">
        <v>1709</v>
      </c>
    </row>
    <row r="97" spans="6:10" x14ac:dyDescent="0.35">
      <c r="J97" t="s">
        <v>1600</v>
      </c>
    </row>
    <row r="98" spans="6:10" x14ac:dyDescent="0.35">
      <c r="J98" t="s">
        <v>1605</v>
      </c>
    </row>
    <row r="99" spans="6:10" x14ac:dyDescent="0.35">
      <c r="J99" t="s">
        <v>1606</v>
      </c>
    </row>
    <row r="100" spans="6:10" x14ac:dyDescent="0.35">
      <c r="J100" t="s">
        <v>1612</v>
      </c>
    </row>
    <row r="101" spans="6:10" x14ac:dyDescent="0.35">
      <c r="J101" t="s">
        <v>1617</v>
      </c>
    </row>
    <row r="102" spans="6:10" x14ac:dyDescent="0.35">
      <c r="J102" t="s">
        <v>1622</v>
      </c>
    </row>
    <row r="103" spans="6:10" x14ac:dyDescent="0.35">
      <c r="J103" t="s">
        <v>1627</v>
      </c>
    </row>
    <row r="104" spans="6:10" x14ac:dyDescent="0.35">
      <c r="J104" t="s">
        <v>1631</v>
      </c>
    </row>
    <row r="105" spans="6:10" x14ac:dyDescent="0.35">
      <c r="J105" t="s">
        <v>1636</v>
      </c>
    </row>
    <row r="106" spans="6:10" x14ac:dyDescent="0.35">
      <c r="J106" t="s">
        <v>1641</v>
      </c>
    </row>
    <row r="107" spans="6:10" x14ac:dyDescent="0.35">
      <c r="J107" t="s">
        <v>1646</v>
      </c>
    </row>
    <row r="108" spans="6:10" x14ac:dyDescent="0.35">
      <c r="J108" t="s">
        <v>1651</v>
      </c>
    </row>
    <row r="109" spans="6:10" x14ac:dyDescent="0.35">
      <c r="J109" t="s">
        <v>1656</v>
      </c>
    </row>
    <row r="110" spans="6:10" x14ac:dyDescent="0.35">
      <c r="J110" t="s">
        <v>1661</v>
      </c>
    </row>
    <row r="111" spans="6:10" x14ac:dyDescent="0.35">
      <c r="J111" t="s">
        <v>1666</v>
      </c>
    </row>
    <row r="112" spans="6:10" x14ac:dyDescent="0.35">
      <c r="F112" s="142"/>
      <c r="J112" t="s">
        <v>1671</v>
      </c>
    </row>
    <row r="113" spans="6:10" x14ac:dyDescent="0.35">
      <c r="F113" s="142"/>
      <c r="J113" t="s">
        <v>1675</v>
      </c>
    </row>
    <row r="114" spans="6:10" x14ac:dyDescent="0.35">
      <c r="F114" s="142"/>
      <c r="J114" t="s">
        <v>1679</v>
      </c>
    </row>
    <row r="115" spans="6:10" x14ac:dyDescent="0.35">
      <c r="F115" s="142"/>
      <c r="J115" t="s">
        <v>1683</v>
      </c>
    </row>
    <row r="116" spans="6:10" x14ac:dyDescent="0.35">
      <c r="F116" s="142"/>
      <c r="J116" t="s">
        <v>1687</v>
      </c>
    </row>
    <row r="117" spans="6:10" x14ac:dyDescent="0.35">
      <c r="J117" t="s">
        <v>1691</v>
      </c>
    </row>
    <row r="118" spans="6:10" x14ac:dyDescent="0.35">
      <c r="J118" s="258" t="s">
        <v>1626</v>
      </c>
    </row>
    <row r="119" spans="6:10" x14ac:dyDescent="0.35">
      <c r="J119" s="4" t="s">
        <v>1634</v>
      </c>
    </row>
    <row r="120" spans="6:10" x14ac:dyDescent="0.35">
      <c r="J120" s="4" t="s">
        <v>1639</v>
      </c>
    </row>
    <row r="121" spans="6:10" x14ac:dyDescent="0.35">
      <c r="J121" t="s">
        <v>1644</v>
      </c>
    </row>
    <row r="122" spans="6:10" x14ac:dyDescent="0.35">
      <c r="J122" t="s">
        <v>1649</v>
      </c>
    </row>
    <row r="123" spans="6:10" x14ac:dyDescent="0.35">
      <c r="J123" t="s">
        <v>1654</v>
      </c>
    </row>
    <row r="124" spans="6:10" x14ac:dyDescent="0.35">
      <c r="J124" t="s">
        <v>1664</v>
      </c>
    </row>
    <row r="125" spans="6:10" x14ac:dyDescent="0.35">
      <c r="J125" t="s">
        <v>1669</v>
      </c>
    </row>
    <row r="126" spans="6:10" x14ac:dyDescent="0.35">
      <c r="J126" t="s">
        <v>1722</v>
      </c>
    </row>
    <row r="127" spans="6:10" x14ac:dyDescent="0.35">
      <c r="J127" t="s">
        <v>1725</v>
      </c>
    </row>
    <row r="128" spans="6:10" x14ac:dyDescent="0.35">
      <c r="J128" t="s">
        <v>1728</v>
      </c>
    </row>
    <row r="129" spans="10:10" x14ac:dyDescent="0.35">
      <c r="J129" t="s">
        <v>1731</v>
      </c>
    </row>
    <row r="130" spans="10:10" x14ac:dyDescent="0.35">
      <c r="J130" t="s">
        <v>1734</v>
      </c>
    </row>
    <row r="131" spans="10:10" x14ac:dyDescent="0.35">
      <c r="J131" t="s">
        <v>1737</v>
      </c>
    </row>
    <row r="132" spans="10:10" x14ac:dyDescent="0.35">
      <c r="J132" t="s">
        <v>1740</v>
      </c>
    </row>
    <row r="133" spans="10:10" x14ac:dyDescent="0.35">
      <c r="J133" t="s">
        <v>1742</v>
      </c>
    </row>
    <row r="134" spans="10:10" x14ac:dyDescent="0.35">
      <c r="J134" t="s">
        <v>1744</v>
      </c>
    </row>
    <row r="135" spans="10:10" x14ac:dyDescent="0.35">
      <c r="J135" s="258" t="s">
        <v>1746</v>
      </c>
    </row>
    <row r="136" spans="10:10" x14ac:dyDescent="0.35">
      <c r="J136" s="196" t="s">
        <v>1748</v>
      </c>
    </row>
    <row r="137" spans="10:10" x14ac:dyDescent="0.35">
      <c r="J137" t="s">
        <v>1750</v>
      </c>
    </row>
    <row r="138" spans="10:10" x14ac:dyDescent="0.35">
      <c r="J138" s="85" t="s">
        <v>1601</v>
      </c>
    </row>
    <row r="139" spans="10:10" x14ac:dyDescent="0.35">
      <c r="J139" s="85" t="s">
        <v>1792</v>
      </c>
    </row>
    <row r="140" spans="10:10" x14ac:dyDescent="0.35">
      <c r="J140" s="85" t="s">
        <v>1795</v>
      </c>
    </row>
    <row r="141" spans="10:10" x14ac:dyDescent="0.35">
      <c r="J141" s="85" t="s">
        <v>1618</v>
      </c>
    </row>
    <row r="142" spans="10:10" x14ac:dyDescent="0.35">
      <c r="J142" t="s">
        <v>1602</v>
      </c>
    </row>
    <row r="143" spans="10:10" x14ac:dyDescent="0.35">
      <c r="J143" t="s">
        <v>1793</v>
      </c>
    </row>
    <row r="144" spans="10:10" x14ac:dyDescent="0.35">
      <c r="J144" t="s">
        <v>1796</v>
      </c>
    </row>
    <row r="145" spans="10:10" x14ac:dyDescent="0.35">
      <c r="J145" t="s">
        <v>1800</v>
      </c>
    </row>
    <row r="146" spans="10:10" x14ac:dyDescent="0.35">
      <c r="J146" t="s">
        <v>1803</v>
      </c>
    </row>
    <row r="147" spans="10:10" x14ac:dyDescent="0.35">
      <c r="J147" t="s">
        <v>1806</v>
      </c>
    </row>
    <row r="148" spans="10:10" x14ac:dyDescent="0.35">
      <c r="J148" t="s">
        <v>1623</v>
      </c>
    </row>
    <row r="149" spans="10:10" x14ac:dyDescent="0.35">
      <c r="J149" t="s">
        <v>1647</v>
      </c>
    </row>
    <row r="150" spans="10:10" x14ac:dyDescent="0.35">
      <c r="J150" t="s">
        <v>1815</v>
      </c>
    </row>
    <row r="151" spans="10:10" x14ac:dyDescent="0.35">
      <c r="J151" t="s">
        <v>1817</v>
      </c>
    </row>
    <row r="152" spans="10:10" x14ac:dyDescent="0.35">
      <c r="J152" t="s">
        <v>1657</v>
      </c>
    </row>
    <row r="153" spans="10:10" x14ac:dyDescent="0.35">
      <c r="J153" t="s">
        <v>1662</v>
      </c>
    </row>
    <row r="154" spans="10:10" x14ac:dyDescent="0.35">
      <c r="J154" t="s">
        <v>1667</v>
      </c>
    </row>
    <row r="155" spans="10:10" x14ac:dyDescent="0.35">
      <c r="J155" t="s">
        <v>1820</v>
      </c>
    </row>
    <row r="156" spans="10:10" x14ac:dyDescent="0.35">
      <c r="J156" t="s">
        <v>1695</v>
      </c>
    </row>
    <row r="157" spans="10:10" x14ac:dyDescent="0.35">
      <c r="J157" t="s">
        <v>1821</v>
      </c>
    </row>
    <row r="158" spans="10:10" x14ac:dyDescent="0.35">
      <c r="J158" t="s">
        <v>1822</v>
      </c>
    </row>
    <row r="159" spans="10:10" x14ac:dyDescent="0.35">
      <c r="J159" t="s">
        <v>1716</v>
      </c>
    </row>
    <row r="160" spans="10:10" x14ac:dyDescent="0.35">
      <c r="J160" t="s">
        <v>1723</v>
      </c>
    </row>
    <row r="161" spans="10:10" x14ac:dyDescent="0.35">
      <c r="J161" t="s">
        <v>1726</v>
      </c>
    </row>
    <row r="162" spans="10:10" x14ac:dyDescent="0.35">
      <c r="J162" t="s">
        <v>1791</v>
      </c>
    </row>
    <row r="163" spans="10:10" x14ac:dyDescent="0.35">
      <c r="J163" t="s">
        <v>1794</v>
      </c>
    </row>
    <row r="164" spans="10:10" x14ac:dyDescent="0.35">
      <c r="J164" t="s">
        <v>1797</v>
      </c>
    </row>
    <row r="165" spans="10:10" x14ac:dyDescent="0.35">
      <c r="J165" t="s">
        <v>1801</v>
      </c>
    </row>
    <row r="166" spans="10:10" x14ac:dyDescent="0.35">
      <c r="J166" t="s">
        <v>1804</v>
      </c>
    </row>
    <row r="167" spans="10:10" x14ac:dyDescent="0.35">
      <c r="J167" t="s">
        <v>1807</v>
      </c>
    </row>
    <row r="168" spans="10:10" x14ac:dyDescent="0.35">
      <c r="J168" t="s">
        <v>1810</v>
      </c>
    </row>
    <row r="169" spans="10:10" x14ac:dyDescent="0.35">
      <c r="J169" t="s">
        <v>1814</v>
      </c>
    </row>
  </sheetData>
  <sortState xmlns:xlrd2="http://schemas.microsoft.com/office/spreadsheetml/2017/richdata2" ref="K5:K6">
    <sortCondition ref="K5:K6"/>
  </sortState>
  <mergeCells count="2">
    <mergeCell ref="F1:J1"/>
    <mergeCell ref="A1:E1"/>
  </mergeCells>
  <phoneticPr fontId="1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5DC6-26FF-4FCD-A7A1-9DBB34274B0C}">
  <sheetPr codeName="Feuil44"/>
  <dimension ref="A1:D120"/>
  <sheetViews>
    <sheetView topLeftCell="B29" workbookViewId="0">
      <selection activeCell="B3" sqref="B3:B29"/>
    </sheetView>
  </sheetViews>
  <sheetFormatPr baseColWidth="10" defaultColWidth="11.08203125" defaultRowHeight="15.5" x14ac:dyDescent="0.35"/>
  <cols>
    <col min="1" max="1" width="10.08203125" hidden="1" customWidth="1"/>
    <col min="2" max="2" width="47.58203125" customWidth="1"/>
    <col min="3" max="3" width="23.5" style="42" customWidth="1"/>
  </cols>
  <sheetData>
    <row r="1" spans="1:4" ht="101.25" customHeight="1" thickBot="1" x14ac:dyDescent="0.4">
      <c r="A1" s="292" t="s">
        <v>0</v>
      </c>
      <c r="B1" s="293"/>
      <c r="C1" s="293"/>
      <c r="D1">
        <f>COUNTA(B3:B44)</f>
        <v>42</v>
      </c>
    </row>
    <row r="2" spans="1:4" ht="15.75" customHeight="1" x14ac:dyDescent="0.35">
      <c r="A2" s="9"/>
      <c r="B2" s="34" t="s">
        <v>1</v>
      </c>
      <c r="C2" s="34" t="s">
        <v>2</v>
      </c>
    </row>
    <row r="3" spans="1:4" x14ac:dyDescent="0.35">
      <c r="A3" s="294"/>
      <c r="B3" s="106" t="s">
        <v>32</v>
      </c>
      <c r="C3" s="107">
        <v>0.5</v>
      </c>
    </row>
    <row r="4" spans="1:4" x14ac:dyDescent="0.35">
      <c r="A4" s="294"/>
      <c r="B4" s="106" t="s">
        <v>5</v>
      </c>
      <c r="C4" s="107">
        <v>0.5</v>
      </c>
    </row>
    <row r="5" spans="1:4" x14ac:dyDescent="0.35">
      <c r="A5" s="294"/>
      <c r="B5" s="106" t="s">
        <v>9</v>
      </c>
      <c r="C5" s="107">
        <v>1</v>
      </c>
    </row>
    <row r="6" spans="1:4" x14ac:dyDescent="0.35">
      <c r="A6" s="294"/>
      <c r="B6" s="106" t="s">
        <v>35</v>
      </c>
      <c r="C6" s="107">
        <v>1</v>
      </c>
    </row>
    <row r="7" spans="1:4" x14ac:dyDescent="0.35">
      <c r="A7" s="294"/>
      <c r="B7" s="108" t="s">
        <v>4</v>
      </c>
      <c r="C7" s="107">
        <v>1</v>
      </c>
    </row>
    <row r="8" spans="1:4" x14ac:dyDescent="0.35">
      <c r="A8" s="294"/>
      <c r="B8" s="106" t="s">
        <v>33</v>
      </c>
      <c r="C8" s="107">
        <v>1</v>
      </c>
    </row>
    <row r="9" spans="1:4" x14ac:dyDescent="0.35">
      <c r="A9" s="294"/>
      <c r="B9" s="106" t="s">
        <v>34</v>
      </c>
      <c r="C9" s="107">
        <v>1</v>
      </c>
    </row>
    <row r="10" spans="1:4" x14ac:dyDescent="0.35">
      <c r="A10" s="294"/>
      <c r="B10" s="106" t="s">
        <v>10</v>
      </c>
      <c r="C10" s="107">
        <v>1.1000000000000001</v>
      </c>
    </row>
    <row r="11" spans="1:4" x14ac:dyDescent="0.35">
      <c r="A11" s="294"/>
      <c r="B11" s="106" t="s">
        <v>36</v>
      </c>
      <c r="C11" s="107">
        <v>1.2</v>
      </c>
    </row>
    <row r="12" spans="1:4" x14ac:dyDescent="0.35">
      <c r="A12" s="294"/>
      <c r="B12" s="106" t="s">
        <v>12</v>
      </c>
      <c r="C12" s="107">
        <v>1.4</v>
      </c>
    </row>
    <row r="13" spans="1:4" x14ac:dyDescent="0.35">
      <c r="A13" s="294"/>
      <c r="B13" s="106" t="s">
        <v>11</v>
      </c>
      <c r="C13" s="107">
        <v>1.4</v>
      </c>
    </row>
    <row r="14" spans="1:4" x14ac:dyDescent="0.35">
      <c r="A14" s="294"/>
      <c r="B14" s="106" t="s">
        <v>8</v>
      </c>
      <c r="C14" s="107">
        <v>1.4</v>
      </c>
    </row>
    <row r="15" spans="1:4" x14ac:dyDescent="0.35">
      <c r="A15" s="294"/>
      <c r="B15" s="106" t="s">
        <v>37</v>
      </c>
      <c r="C15" s="107">
        <v>1.4</v>
      </c>
    </row>
    <row r="16" spans="1:4" x14ac:dyDescent="0.35">
      <c r="A16" s="294"/>
      <c r="B16" s="106" t="s">
        <v>38</v>
      </c>
      <c r="C16" s="107">
        <v>1.4</v>
      </c>
    </row>
    <row r="17" spans="1:3" ht="16" thickBot="1" x14ac:dyDescent="0.4">
      <c r="A17" s="295"/>
      <c r="B17" s="106" t="s">
        <v>14</v>
      </c>
      <c r="C17" s="107">
        <v>1.5</v>
      </c>
    </row>
    <row r="18" spans="1:3" x14ac:dyDescent="0.35">
      <c r="A18" s="296" t="s">
        <v>18</v>
      </c>
      <c r="B18" s="106" t="s">
        <v>13</v>
      </c>
      <c r="C18" s="107">
        <v>1.5</v>
      </c>
    </row>
    <row r="19" spans="1:3" x14ac:dyDescent="0.35">
      <c r="A19" s="294"/>
      <c r="B19" s="106" t="s">
        <v>15</v>
      </c>
      <c r="C19" s="107">
        <v>1.5</v>
      </c>
    </row>
    <row r="20" spans="1:3" x14ac:dyDescent="0.35">
      <c r="A20" s="294"/>
      <c r="B20" s="110" t="s">
        <v>16</v>
      </c>
      <c r="C20" s="107">
        <v>1.5</v>
      </c>
    </row>
    <row r="21" spans="1:3" x14ac:dyDescent="0.35">
      <c r="A21" s="294"/>
      <c r="B21" s="110" t="s">
        <v>19</v>
      </c>
      <c r="C21" s="107">
        <v>1.6</v>
      </c>
    </row>
    <row r="22" spans="1:3" x14ac:dyDescent="0.35">
      <c r="A22" s="294"/>
      <c r="B22" s="110" t="s">
        <v>17</v>
      </c>
      <c r="C22" s="107">
        <v>1.6</v>
      </c>
    </row>
    <row r="23" spans="1:3" x14ac:dyDescent="0.35">
      <c r="A23" s="294"/>
      <c r="B23" s="110" t="s">
        <v>22</v>
      </c>
      <c r="C23" s="107">
        <v>1.6</v>
      </c>
    </row>
    <row r="24" spans="1:3" x14ac:dyDescent="0.35">
      <c r="A24" s="294"/>
      <c r="B24" s="110" t="s">
        <v>23</v>
      </c>
      <c r="C24" s="107">
        <v>1.6</v>
      </c>
    </row>
    <row r="25" spans="1:3" x14ac:dyDescent="0.35">
      <c r="A25" s="294"/>
      <c r="B25" s="110" t="s">
        <v>20</v>
      </c>
      <c r="C25" s="107">
        <v>1.6</v>
      </c>
    </row>
    <row r="26" spans="1:3" x14ac:dyDescent="0.35">
      <c r="A26" s="294"/>
      <c r="B26" s="110" t="s">
        <v>21</v>
      </c>
      <c r="C26" s="107">
        <v>1.6</v>
      </c>
    </row>
    <row r="27" spans="1:3" x14ac:dyDescent="0.35">
      <c r="A27" s="294"/>
      <c r="B27" s="110" t="s">
        <v>40</v>
      </c>
      <c r="C27" s="107">
        <v>1.6</v>
      </c>
    </row>
    <row r="28" spans="1:3" x14ac:dyDescent="0.35">
      <c r="A28" s="294"/>
      <c r="B28" s="110" t="s">
        <v>39</v>
      </c>
      <c r="C28" s="107">
        <v>1.6</v>
      </c>
    </row>
    <row r="29" spans="1:3" x14ac:dyDescent="0.35">
      <c r="A29" s="294"/>
      <c r="B29" s="110" t="s">
        <v>26</v>
      </c>
      <c r="C29" s="107">
        <v>1.7</v>
      </c>
    </row>
    <row r="30" spans="1:3" x14ac:dyDescent="0.35">
      <c r="A30" s="294"/>
      <c r="B30" s="110" t="s">
        <v>27</v>
      </c>
      <c r="C30" s="107">
        <v>1.7</v>
      </c>
    </row>
    <row r="31" spans="1:3" x14ac:dyDescent="0.35">
      <c r="A31" s="294"/>
      <c r="B31" s="110" t="s">
        <v>24</v>
      </c>
      <c r="C31" s="107">
        <v>1.7</v>
      </c>
    </row>
    <row r="32" spans="1:3" x14ac:dyDescent="0.35">
      <c r="A32" s="294"/>
      <c r="B32" s="110" t="s">
        <v>25</v>
      </c>
      <c r="C32" s="107">
        <v>1.7</v>
      </c>
    </row>
    <row r="33" spans="1:3" x14ac:dyDescent="0.35">
      <c r="A33" s="294"/>
      <c r="B33" s="110" t="s">
        <v>43</v>
      </c>
      <c r="C33" s="107">
        <v>1.7</v>
      </c>
    </row>
    <row r="34" spans="1:3" x14ac:dyDescent="0.35">
      <c r="A34" s="294"/>
      <c r="B34" s="111" t="s">
        <v>44</v>
      </c>
      <c r="C34" s="107">
        <v>1.7</v>
      </c>
    </row>
    <row r="35" spans="1:3" ht="16" thickBot="1" x14ac:dyDescent="0.4">
      <c r="A35" s="294"/>
      <c r="B35" s="110" t="s">
        <v>45</v>
      </c>
      <c r="C35" s="107">
        <v>1.7</v>
      </c>
    </row>
    <row r="36" spans="1:3" x14ac:dyDescent="0.35">
      <c r="A36" s="296" t="s">
        <v>31</v>
      </c>
      <c r="B36" s="110" t="s">
        <v>42</v>
      </c>
      <c r="C36" s="107">
        <v>1.7</v>
      </c>
    </row>
    <row r="37" spans="1:3" x14ac:dyDescent="0.35">
      <c r="A37" s="294"/>
      <c r="B37" s="110" t="s">
        <v>41</v>
      </c>
      <c r="C37" s="107">
        <v>1.7</v>
      </c>
    </row>
    <row r="38" spans="1:3" x14ac:dyDescent="0.35">
      <c r="A38" s="294"/>
      <c r="B38" s="110" t="s">
        <v>28</v>
      </c>
      <c r="C38" s="107">
        <v>1.8</v>
      </c>
    </row>
    <row r="39" spans="1:3" x14ac:dyDescent="0.35">
      <c r="A39" s="294"/>
      <c r="B39" s="110" t="s">
        <v>29</v>
      </c>
      <c r="C39" s="107">
        <v>1.8</v>
      </c>
    </row>
    <row r="40" spans="1:3" ht="16" thickBot="1" x14ac:dyDescent="0.4">
      <c r="A40" s="295"/>
      <c r="B40" s="111" t="s">
        <v>48</v>
      </c>
      <c r="C40" s="107">
        <v>1.8</v>
      </c>
    </row>
    <row r="41" spans="1:3" x14ac:dyDescent="0.35">
      <c r="A41" s="296" t="s">
        <v>31</v>
      </c>
      <c r="B41" s="111" t="s">
        <v>49</v>
      </c>
      <c r="C41" s="107">
        <v>1.8</v>
      </c>
    </row>
    <row r="42" spans="1:3" x14ac:dyDescent="0.35">
      <c r="A42" s="294"/>
      <c r="B42" s="110" t="s">
        <v>47</v>
      </c>
      <c r="C42" s="107">
        <v>1.8</v>
      </c>
    </row>
    <row r="43" spans="1:3" x14ac:dyDescent="0.35">
      <c r="A43" s="294"/>
      <c r="B43" s="110" t="s">
        <v>46</v>
      </c>
      <c r="C43" s="107">
        <v>1.8</v>
      </c>
    </row>
    <row r="44" spans="1:3" x14ac:dyDescent="0.35">
      <c r="A44" s="294"/>
      <c r="B44" s="186" t="s">
        <v>30</v>
      </c>
      <c r="C44" s="187">
        <v>0</v>
      </c>
    </row>
    <row r="45" spans="1:3" x14ac:dyDescent="0.35">
      <c r="A45" s="294"/>
      <c r="B45" s="40"/>
      <c r="C45" s="2"/>
    </row>
    <row r="46" spans="1:3" x14ac:dyDescent="0.35">
      <c r="A46" s="294"/>
      <c r="B46" s="40"/>
      <c r="C46" s="2"/>
    </row>
    <row r="47" spans="1:3" x14ac:dyDescent="0.35">
      <c r="A47" s="294"/>
      <c r="B47" s="40"/>
      <c r="C47" s="2"/>
    </row>
    <row r="48" spans="1:3" ht="16" thickBot="1" x14ac:dyDescent="0.4">
      <c r="A48" s="295"/>
      <c r="B48" s="40"/>
      <c r="C48" s="2"/>
    </row>
    <row r="49" spans="1:3" ht="16" thickBot="1" x14ac:dyDescent="0.4">
      <c r="A49" s="10"/>
      <c r="B49" s="40"/>
      <c r="C49" s="36"/>
    </row>
    <row r="50" spans="1:3" ht="16" thickBot="1" x14ac:dyDescent="0.4">
      <c r="A50" s="10"/>
      <c r="B50" s="40"/>
      <c r="C50" s="36"/>
    </row>
    <row r="51" spans="1:3" x14ac:dyDescent="0.35">
      <c r="B51" s="40"/>
      <c r="C51" s="36"/>
    </row>
    <row r="52" spans="1:3" x14ac:dyDescent="0.35">
      <c r="B52" s="40"/>
      <c r="C52" s="36"/>
    </row>
    <row r="53" spans="1:3" x14ac:dyDescent="0.35">
      <c r="B53" s="40"/>
      <c r="C53" s="36"/>
    </row>
    <row r="54" spans="1:3" x14ac:dyDescent="0.35">
      <c r="B54" s="40"/>
      <c r="C54" s="36"/>
    </row>
    <row r="55" spans="1:3" x14ac:dyDescent="0.35">
      <c r="B55" s="40"/>
      <c r="C55" s="36"/>
    </row>
    <row r="56" spans="1:3" x14ac:dyDescent="0.35">
      <c r="B56" s="40"/>
      <c r="C56" s="36"/>
    </row>
    <row r="57" spans="1:3" x14ac:dyDescent="0.35">
      <c r="B57" s="40"/>
      <c r="C57" s="36"/>
    </row>
    <row r="58" spans="1:3" x14ac:dyDescent="0.35">
      <c r="B58" s="40"/>
      <c r="C58" s="2"/>
    </row>
    <row r="59" spans="1:3" x14ac:dyDescent="0.35">
      <c r="B59" s="40"/>
      <c r="C59" s="2"/>
    </row>
    <row r="60" spans="1:3" x14ac:dyDescent="0.35">
      <c r="B60" s="40"/>
      <c r="C60" s="2"/>
    </row>
    <row r="61" spans="1:3" x14ac:dyDescent="0.35">
      <c r="B61" s="40"/>
      <c r="C61" s="2"/>
    </row>
    <row r="62" spans="1:3" x14ac:dyDescent="0.35">
      <c r="B62" s="40"/>
      <c r="C62" s="2"/>
    </row>
    <row r="63" spans="1:3" x14ac:dyDescent="0.35">
      <c r="B63" s="40"/>
      <c r="C63" s="2"/>
    </row>
    <row r="64" spans="1:3" x14ac:dyDescent="0.35">
      <c r="B64" s="40"/>
      <c r="C64" s="2"/>
    </row>
    <row r="65" spans="2:3" x14ac:dyDescent="0.35">
      <c r="B65" s="40"/>
      <c r="C65" s="2"/>
    </row>
    <row r="66" spans="2:3" x14ac:dyDescent="0.35">
      <c r="B66" s="40"/>
      <c r="C66" s="2"/>
    </row>
    <row r="67" spans="2:3" x14ac:dyDescent="0.35">
      <c r="B67" s="40"/>
      <c r="C67" s="2"/>
    </row>
    <row r="68" spans="2:3" x14ac:dyDescent="0.35">
      <c r="B68" s="40"/>
      <c r="C68" s="2"/>
    </row>
    <row r="69" spans="2:3" x14ac:dyDescent="0.35">
      <c r="B69" s="40"/>
      <c r="C69" s="41"/>
    </row>
    <row r="70" spans="2:3" x14ac:dyDescent="0.35">
      <c r="B70" s="40"/>
      <c r="C70" s="36"/>
    </row>
    <row r="71" spans="2:3" x14ac:dyDescent="0.35">
      <c r="B71" s="40"/>
      <c r="C71" s="36"/>
    </row>
    <row r="72" spans="2:3" x14ac:dyDescent="0.35">
      <c r="B72" s="40"/>
      <c r="C72" s="36"/>
    </row>
    <row r="73" spans="2:3" x14ac:dyDescent="0.35">
      <c r="B73" s="40"/>
      <c r="C73" s="36"/>
    </row>
    <row r="74" spans="2:3" x14ac:dyDescent="0.35">
      <c r="B74" s="40"/>
      <c r="C74" s="2"/>
    </row>
    <row r="75" spans="2:3" x14ac:dyDescent="0.35">
      <c r="B75" s="40"/>
      <c r="C75" s="2"/>
    </row>
    <row r="76" spans="2:3" x14ac:dyDescent="0.35">
      <c r="B76" s="40"/>
      <c r="C76" s="2"/>
    </row>
    <row r="77" spans="2:3" x14ac:dyDescent="0.35">
      <c r="B77" s="40"/>
      <c r="C77" s="2"/>
    </row>
    <row r="78" spans="2:3" x14ac:dyDescent="0.35">
      <c r="B78" s="40"/>
      <c r="C78" s="2"/>
    </row>
    <row r="79" spans="2:3" x14ac:dyDescent="0.35">
      <c r="B79" s="40"/>
      <c r="C79" s="2"/>
    </row>
    <row r="80" spans="2:3" x14ac:dyDescent="0.35">
      <c r="B80" s="40"/>
      <c r="C80" s="2"/>
    </row>
    <row r="81" spans="2:3" x14ac:dyDescent="0.35">
      <c r="B81" s="40"/>
      <c r="C81" s="2"/>
    </row>
    <row r="82" spans="2:3" x14ac:dyDescent="0.35">
      <c r="B82" s="40"/>
      <c r="C82" s="36"/>
    </row>
    <row r="83" spans="2:3" x14ac:dyDescent="0.35">
      <c r="B83" s="40"/>
      <c r="C83" s="36"/>
    </row>
    <row r="84" spans="2:3" x14ac:dyDescent="0.35">
      <c r="B84" s="40"/>
      <c r="C84" s="36"/>
    </row>
    <row r="85" spans="2:3" x14ac:dyDescent="0.35">
      <c r="B85" s="40"/>
      <c r="C85" s="36"/>
    </row>
    <row r="86" spans="2:3" x14ac:dyDescent="0.35">
      <c r="B86" s="40"/>
      <c r="C86" s="36"/>
    </row>
    <row r="87" spans="2:3" x14ac:dyDescent="0.35">
      <c r="B87" s="40"/>
      <c r="C87" s="36"/>
    </row>
    <row r="88" spans="2:3" x14ac:dyDescent="0.35">
      <c r="B88" s="40"/>
      <c r="C88" s="36"/>
    </row>
    <row r="89" spans="2:3" x14ac:dyDescent="0.35">
      <c r="B89" s="40"/>
      <c r="C89" s="36"/>
    </row>
    <row r="90" spans="2:3" x14ac:dyDescent="0.35">
      <c r="B90" s="40"/>
      <c r="C90" s="2"/>
    </row>
    <row r="91" spans="2:3" x14ac:dyDescent="0.35">
      <c r="B91" s="40"/>
      <c r="C91" s="2"/>
    </row>
    <row r="92" spans="2:3" x14ac:dyDescent="0.35">
      <c r="B92" s="40"/>
      <c r="C92" s="2"/>
    </row>
    <row r="93" spans="2:3" x14ac:dyDescent="0.35">
      <c r="B93" s="40"/>
      <c r="C93" s="2"/>
    </row>
    <row r="94" spans="2:3" x14ac:dyDescent="0.35">
      <c r="B94" s="40"/>
      <c r="C94" s="2"/>
    </row>
    <row r="95" spans="2:3" x14ac:dyDescent="0.35">
      <c r="B95" s="40"/>
      <c r="C95" s="2"/>
    </row>
    <row r="96" spans="2:3" x14ac:dyDescent="0.35">
      <c r="B96" s="40"/>
      <c r="C96" s="2"/>
    </row>
    <row r="97" spans="2:3" x14ac:dyDescent="0.35">
      <c r="B97" s="40"/>
      <c r="C97" s="2"/>
    </row>
    <row r="98" spans="2:3" x14ac:dyDescent="0.35">
      <c r="B98" s="40"/>
      <c r="C98" s="2"/>
    </row>
    <row r="99" spans="2:3" x14ac:dyDescent="0.35">
      <c r="B99" s="40"/>
      <c r="C99" s="2"/>
    </row>
    <row r="100" spans="2:3" x14ac:dyDescent="0.35">
      <c r="B100" s="40"/>
      <c r="C100" s="2"/>
    </row>
    <row r="101" spans="2:3" x14ac:dyDescent="0.35">
      <c r="B101" s="40"/>
      <c r="C101" s="2"/>
    </row>
    <row r="102" spans="2:3" x14ac:dyDescent="0.35">
      <c r="B102" s="40"/>
      <c r="C102" s="2"/>
    </row>
    <row r="103" spans="2:3" x14ac:dyDescent="0.35">
      <c r="B103" s="40"/>
      <c r="C103" s="2"/>
    </row>
    <row r="104" spans="2:3" x14ac:dyDescent="0.35">
      <c r="B104" s="40"/>
      <c r="C104" s="2"/>
    </row>
    <row r="105" spans="2:3" x14ac:dyDescent="0.35">
      <c r="B105" s="40"/>
      <c r="C105" s="2"/>
    </row>
    <row r="106" spans="2:3" x14ac:dyDescent="0.35">
      <c r="B106" s="40"/>
      <c r="C106" s="2"/>
    </row>
    <row r="107" spans="2:3" x14ac:dyDescent="0.35">
      <c r="B107" s="40"/>
      <c r="C107" s="2"/>
    </row>
    <row r="108" spans="2:3" x14ac:dyDescent="0.35">
      <c r="B108" s="40"/>
      <c r="C108" s="2"/>
    </row>
    <row r="109" spans="2:3" x14ac:dyDescent="0.35">
      <c r="B109" s="40"/>
      <c r="C109" s="2"/>
    </row>
    <row r="110" spans="2:3" x14ac:dyDescent="0.35">
      <c r="B110" s="40"/>
      <c r="C110" s="2"/>
    </row>
    <row r="111" spans="2:3" x14ac:dyDescent="0.35">
      <c r="B111" s="40"/>
      <c r="C111" s="2"/>
    </row>
    <row r="112" spans="2:3" x14ac:dyDescent="0.35">
      <c r="B112" s="40"/>
      <c r="C112" s="2"/>
    </row>
    <row r="113" spans="2:3" x14ac:dyDescent="0.35">
      <c r="B113" s="40"/>
      <c r="C113" s="2"/>
    </row>
    <row r="114" spans="2:3" ht="16" thickBot="1" x14ac:dyDescent="0.4">
      <c r="B114" s="89"/>
      <c r="C114" s="24"/>
    </row>
    <row r="115" spans="2:3" x14ac:dyDescent="0.35">
      <c r="B115" s="40"/>
      <c r="C115" s="2"/>
    </row>
    <row r="116" spans="2:3" x14ac:dyDescent="0.35">
      <c r="B116" s="40"/>
      <c r="C116" s="2"/>
    </row>
    <row r="117" spans="2:3" x14ac:dyDescent="0.35">
      <c r="B117" s="40"/>
      <c r="C117" s="2"/>
    </row>
    <row r="118" spans="2:3" x14ac:dyDescent="0.35">
      <c r="B118" s="40"/>
      <c r="C118" s="2"/>
    </row>
    <row r="119" spans="2:3" x14ac:dyDescent="0.35">
      <c r="B119" s="40"/>
      <c r="C119" s="41"/>
    </row>
    <row r="120" spans="2:3" x14ac:dyDescent="0.35">
      <c r="B120" s="40"/>
      <c r="C120" s="41"/>
    </row>
  </sheetData>
  <autoFilter ref="B2:C2" xr:uid="{C2A9C828-020C-4707-B803-D984DEDBCEE6}">
    <sortState xmlns:xlrd2="http://schemas.microsoft.com/office/spreadsheetml/2017/richdata2" ref="B3:C53">
      <sortCondition descending="1" ref="C2"/>
    </sortState>
  </autoFilter>
  <sortState xmlns:xlrd2="http://schemas.microsoft.com/office/spreadsheetml/2017/richdata2" ref="B3:C43">
    <sortCondition ref="C43"/>
  </sortState>
  <mergeCells count="5">
    <mergeCell ref="A1:C1"/>
    <mergeCell ref="A3:A17"/>
    <mergeCell ref="A18:A35"/>
    <mergeCell ref="A36:A40"/>
    <mergeCell ref="A41:A4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dimension ref="A1:D17"/>
  <sheetViews>
    <sheetView topLeftCell="B1" workbookViewId="0">
      <selection activeCell="J11" sqref="J11"/>
    </sheetView>
  </sheetViews>
  <sheetFormatPr baseColWidth="10" defaultColWidth="44.08203125" defaultRowHeight="15.5" x14ac:dyDescent="0.35"/>
  <cols>
    <col min="1" max="1" width="12.83203125" hidden="1" customWidth="1"/>
    <col min="2" max="2" width="58.5" customWidth="1"/>
    <col min="3" max="3" width="14.08203125" style="1" customWidth="1"/>
    <col min="4" max="254" width="11" customWidth="1"/>
    <col min="255" max="255" width="12.83203125" customWidth="1"/>
  </cols>
  <sheetData>
    <row r="1" spans="1:4" s="11" customFormat="1" ht="69" customHeight="1" thickBot="1" x14ac:dyDescent="0.4">
      <c r="A1" s="303" t="s">
        <v>1554</v>
      </c>
      <c r="B1" s="304"/>
      <c r="C1" s="304"/>
      <c r="D1" s="11">
        <f>COUNTA(SerieMTMTNatB)</f>
        <v>13</v>
      </c>
    </row>
    <row r="2" spans="1:4" ht="28.5" customHeight="1" x14ac:dyDescent="0.35">
      <c r="B2" s="8" t="s">
        <v>1555</v>
      </c>
      <c r="C2" s="25" t="s">
        <v>2</v>
      </c>
    </row>
    <row r="3" spans="1:4" x14ac:dyDescent="0.35">
      <c r="A3" s="294"/>
      <c r="B3" s="27" t="s">
        <v>1556</v>
      </c>
      <c r="C3" s="32">
        <v>1</v>
      </c>
    </row>
    <row r="4" spans="1:4" x14ac:dyDescent="0.35">
      <c r="A4" s="294"/>
      <c r="B4" s="27" t="s">
        <v>1557</v>
      </c>
      <c r="C4" s="32">
        <v>1.2</v>
      </c>
    </row>
    <row r="5" spans="1:4" x14ac:dyDescent="0.35">
      <c r="A5" s="294"/>
      <c r="B5" s="27" t="s">
        <v>1558</v>
      </c>
      <c r="C5" s="32">
        <v>1.4</v>
      </c>
    </row>
    <row r="6" spans="1:4" x14ac:dyDescent="0.35">
      <c r="A6" s="294"/>
      <c r="B6" s="33" t="s">
        <v>1559</v>
      </c>
      <c r="C6" s="32">
        <v>1.5</v>
      </c>
    </row>
    <row r="7" spans="1:4" x14ac:dyDescent="0.35">
      <c r="A7" s="294"/>
      <c r="B7" s="27" t="s">
        <v>1560</v>
      </c>
      <c r="C7" s="32">
        <v>1.6</v>
      </c>
    </row>
    <row r="8" spans="1:4" x14ac:dyDescent="0.35">
      <c r="A8" s="294"/>
      <c r="B8" s="27" t="s">
        <v>1561</v>
      </c>
      <c r="C8" s="32">
        <v>1.6</v>
      </c>
    </row>
    <row r="9" spans="1:4" x14ac:dyDescent="0.35">
      <c r="A9" s="294"/>
      <c r="B9" s="27" t="s">
        <v>1562</v>
      </c>
      <c r="C9" s="32">
        <v>1.7</v>
      </c>
    </row>
    <row r="10" spans="1:4" x14ac:dyDescent="0.35">
      <c r="A10" s="294"/>
      <c r="B10" s="27" t="s">
        <v>1845</v>
      </c>
      <c r="C10" s="32">
        <v>1.8</v>
      </c>
    </row>
    <row r="11" spans="1:4" x14ac:dyDescent="0.35">
      <c r="A11" s="294"/>
      <c r="B11" s="27" t="s">
        <v>1563</v>
      </c>
      <c r="C11" s="32">
        <v>1.8</v>
      </c>
    </row>
    <row r="12" spans="1:4" x14ac:dyDescent="0.35">
      <c r="A12" s="294"/>
      <c r="B12" s="27" t="s">
        <v>1846</v>
      </c>
      <c r="C12" s="32">
        <v>2</v>
      </c>
    </row>
    <row r="13" spans="1:4" x14ac:dyDescent="0.35">
      <c r="A13" s="294"/>
      <c r="B13" s="27" t="s">
        <v>1847</v>
      </c>
      <c r="C13" s="32">
        <v>2</v>
      </c>
    </row>
    <row r="14" spans="1:4" ht="16" thickBot="1" x14ac:dyDescent="0.4">
      <c r="A14" s="294"/>
      <c r="B14" s="28" t="s">
        <v>1848</v>
      </c>
      <c r="C14" s="35">
        <v>2</v>
      </c>
    </row>
    <row r="15" spans="1:4" x14ac:dyDescent="0.35">
      <c r="A15" s="305"/>
      <c r="B15" s="5" t="s">
        <v>1564</v>
      </c>
      <c r="C15" s="6">
        <v>0</v>
      </c>
    </row>
    <row r="16" spans="1:4" ht="16" thickBot="1" x14ac:dyDescent="0.4">
      <c r="A16" s="305"/>
    </row>
    <row r="17" spans="1:1" ht="16" thickBot="1" x14ac:dyDescent="0.4">
      <c r="A17" s="10"/>
    </row>
  </sheetData>
  <autoFilter ref="B2:C2" xr:uid="{00000000-0001-0000-0C00-000000000000}">
    <sortState xmlns:xlrd2="http://schemas.microsoft.com/office/spreadsheetml/2017/richdata2" ref="B3:C15">
      <sortCondition descending="1" ref="C2"/>
    </sortState>
  </autoFilter>
  <sortState xmlns:xlrd2="http://schemas.microsoft.com/office/spreadsheetml/2017/richdata2" ref="B3:C14">
    <sortCondition ref="C3:C14"/>
  </sortState>
  <mergeCells count="2">
    <mergeCell ref="A1:C1"/>
    <mergeCell ref="A3:A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F191"/>
  <sheetViews>
    <sheetView showGridLines="0" workbookViewId="0">
      <selection activeCell="A15" sqref="A15"/>
    </sheetView>
  </sheetViews>
  <sheetFormatPr baseColWidth="10" defaultColWidth="11.08203125" defaultRowHeight="14.5" x14ac:dyDescent="0.35"/>
  <cols>
    <col min="1" max="1" width="41.58203125" style="77" customWidth="1"/>
    <col min="2" max="2" width="16.08203125" style="77" customWidth="1"/>
    <col min="3" max="3" width="27.83203125" style="77" customWidth="1"/>
    <col min="4" max="4" width="24.33203125" style="77" customWidth="1"/>
    <col min="5" max="5" width="21.33203125" style="77" customWidth="1"/>
    <col min="6" max="6" width="35.58203125" style="77" customWidth="1"/>
    <col min="7" max="16384" width="11.08203125" style="77"/>
  </cols>
  <sheetData>
    <row r="1" spans="1:6" ht="29" x14ac:dyDescent="0.35">
      <c r="A1" s="76" t="s">
        <v>53</v>
      </c>
      <c r="B1" s="76" t="s">
        <v>54</v>
      </c>
      <c r="C1" s="76" t="s">
        <v>940</v>
      </c>
      <c r="D1" s="76" t="s">
        <v>1849</v>
      </c>
      <c r="E1" s="76" t="s">
        <v>1850</v>
      </c>
      <c r="F1" s="76" t="s">
        <v>55</v>
      </c>
    </row>
    <row r="2" spans="1:6" x14ac:dyDescent="0.35">
      <c r="A2" s="78" t="s">
        <v>1851</v>
      </c>
      <c r="B2" s="78" t="s">
        <v>1852</v>
      </c>
      <c r="C2" s="78" t="s">
        <v>1851</v>
      </c>
      <c r="D2" s="78" t="s">
        <v>1853</v>
      </c>
      <c r="E2" s="78" t="s">
        <v>1854</v>
      </c>
      <c r="F2" s="78" t="s">
        <v>1855</v>
      </c>
    </row>
    <row r="3" spans="1:6" x14ac:dyDescent="0.35">
      <c r="A3" s="78" t="s">
        <v>822</v>
      </c>
      <c r="B3" s="78" t="s">
        <v>1856</v>
      </c>
      <c r="C3" s="78" t="s">
        <v>1383</v>
      </c>
      <c r="D3" s="78" t="s">
        <v>1853</v>
      </c>
      <c r="E3" s="78" t="s">
        <v>1857</v>
      </c>
      <c r="F3" s="78" t="s">
        <v>824</v>
      </c>
    </row>
    <row r="4" spans="1:6" x14ac:dyDescent="0.35">
      <c r="A4" s="78" t="s">
        <v>828</v>
      </c>
      <c r="B4" s="78" t="s">
        <v>1858</v>
      </c>
      <c r="C4" s="78" t="s">
        <v>1385</v>
      </c>
      <c r="D4" s="78" t="s">
        <v>1853</v>
      </c>
      <c r="E4" s="78" t="s">
        <v>1857</v>
      </c>
      <c r="F4" s="78" t="s">
        <v>830</v>
      </c>
    </row>
    <row r="5" spans="1:6" x14ac:dyDescent="0.35">
      <c r="A5" s="78" t="s">
        <v>1859</v>
      </c>
      <c r="B5" s="78" t="s">
        <v>1860</v>
      </c>
      <c r="C5" s="78"/>
      <c r="D5" s="78" t="s">
        <v>1853</v>
      </c>
      <c r="E5" s="78" t="s">
        <v>1857</v>
      </c>
      <c r="F5" s="78" t="s">
        <v>1861</v>
      </c>
    </row>
    <row r="6" spans="1:6" x14ac:dyDescent="0.35">
      <c r="A6" s="78" t="s">
        <v>1862</v>
      </c>
      <c r="B6" s="78" t="s">
        <v>1863</v>
      </c>
      <c r="C6" s="78" t="s">
        <v>1864</v>
      </c>
      <c r="D6" s="78" t="s">
        <v>1865</v>
      </c>
      <c r="E6" s="78" t="s">
        <v>1866</v>
      </c>
      <c r="F6" s="78" t="s">
        <v>762</v>
      </c>
    </row>
    <row r="7" spans="1:6" x14ac:dyDescent="0.35">
      <c r="A7" s="78" t="s">
        <v>690</v>
      </c>
      <c r="B7" s="78" t="s">
        <v>1867</v>
      </c>
      <c r="C7" s="78" t="s">
        <v>1295</v>
      </c>
      <c r="D7" s="78" t="s">
        <v>1865</v>
      </c>
      <c r="E7" s="78" t="s">
        <v>1866</v>
      </c>
      <c r="F7" s="78" t="s">
        <v>692</v>
      </c>
    </row>
    <row r="8" spans="1:6" x14ac:dyDescent="0.35">
      <c r="A8" s="78" t="s">
        <v>669</v>
      </c>
      <c r="B8" s="78" t="s">
        <v>1868</v>
      </c>
      <c r="C8" s="78" t="s">
        <v>1285</v>
      </c>
      <c r="D8" s="78" t="s">
        <v>1865</v>
      </c>
      <c r="E8" s="78" t="s">
        <v>1866</v>
      </c>
      <c r="F8" s="78" t="s">
        <v>671</v>
      </c>
    </row>
    <row r="9" spans="1:6" x14ac:dyDescent="0.35">
      <c r="A9" s="78" t="s">
        <v>737</v>
      </c>
      <c r="B9" s="78" t="s">
        <v>1869</v>
      </c>
      <c r="C9" s="78" t="s">
        <v>1304</v>
      </c>
      <c r="D9" s="78" t="s">
        <v>1865</v>
      </c>
      <c r="E9" s="78" t="s">
        <v>1866</v>
      </c>
      <c r="F9" s="78" t="s">
        <v>739</v>
      </c>
    </row>
    <row r="10" spans="1:6" ht="29" x14ac:dyDescent="0.35">
      <c r="A10" s="78" t="s">
        <v>179</v>
      </c>
      <c r="B10" s="78" t="s">
        <v>1870</v>
      </c>
      <c r="C10" s="78" t="s">
        <v>996</v>
      </c>
      <c r="D10" s="78" t="s">
        <v>1865</v>
      </c>
      <c r="E10" s="78" t="s">
        <v>1866</v>
      </c>
      <c r="F10" s="78" t="s">
        <v>181</v>
      </c>
    </row>
    <row r="11" spans="1:6" x14ac:dyDescent="0.35">
      <c r="A11" s="78" t="s">
        <v>409</v>
      </c>
      <c r="B11" s="78" t="s">
        <v>1871</v>
      </c>
      <c r="C11" s="78" t="s">
        <v>1120</v>
      </c>
      <c r="D11" s="78" t="s">
        <v>1865</v>
      </c>
      <c r="E11" s="78" t="s">
        <v>1866</v>
      </c>
      <c r="F11" s="78" t="s">
        <v>411</v>
      </c>
    </row>
    <row r="12" spans="1:6" x14ac:dyDescent="0.35">
      <c r="A12" s="78" t="s">
        <v>194</v>
      </c>
      <c r="B12" s="78" t="s">
        <v>1872</v>
      </c>
      <c r="C12" s="78" t="s">
        <v>1873</v>
      </c>
      <c r="D12" s="78" t="s">
        <v>1865</v>
      </c>
      <c r="E12" s="78" t="s">
        <v>1866</v>
      </c>
      <c r="F12" s="78" t="s">
        <v>196</v>
      </c>
    </row>
    <row r="13" spans="1:6" x14ac:dyDescent="0.35">
      <c r="A13" s="78" t="s">
        <v>191</v>
      </c>
      <c r="B13" s="78" t="s">
        <v>1874</v>
      </c>
      <c r="C13" s="78" t="s">
        <v>1875</v>
      </c>
      <c r="D13" s="78" t="s">
        <v>1865</v>
      </c>
      <c r="E13" s="78" t="s">
        <v>1866</v>
      </c>
      <c r="F13" s="78" t="s">
        <v>193</v>
      </c>
    </row>
    <row r="14" spans="1:6" x14ac:dyDescent="0.35">
      <c r="A14" s="78" t="s">
        <v>302</v>
      </c>
      <c r="B14" s="78" t="s">
        <v>1876</v>
      </c>
      <c r="C14" s="78" t="s">
        <v>1877</v>
      </c>
      <c r="D14" s="78" t="s">
        <v>1865</v>
      </c>
      <c r="E14" s="78" t="s">
        <v>1866</v>
      </c>
      <c r="F14" s="78" t="s">
        <v>304</v>
      </c>
    </row>
    <row r="15" spans="1:6" ht="29" x14ac:dyDescent="0.35">
      <c r="A15" s="78" t="s">
        <v>1878</v>
      </c>
      <c r="B15" s="78" t="s">
        <v>1879</v>
      </c>
      <c r="C15" s="78" t="s">
        <v>1880</v>
      </c>
      <c r="D15" s="78" t="s">
        <v>1865</v>
      </c>
      <c r="E15" s="78" t="s">
        <v>1881</v>
      </c>
      <c r="F15" s="78" t="s">
        <v>1882</v>
      </c>
    </row>
    <row r="16" spans="1:6" x14ac:dyDescent="0.35">
      <c r="A16" s="78" t="s">
        <v>609</v>
      </c>
      <c r="B16" s="78" t="s">
        <v>1883</v>
      </c>
      <c r="C16" s="78" t="s">
        <v>609</v>
      </c>
      <c r="D16" s="78" t="s">
        <v>1884</v>
      </c>
      <c r="E16" s="78" t="s">
        <v>1885</v>
      </c>
      <c r="F16" s="78" t="s">
        <v>611</v>
      </c>
    </row>
    <row r="17" spans="1:6" x14ac:dyDescent="0.35">
      <c r="A17" s="78" t="s">
        <v>1886</v>
      </c>
      <c r="B17" s="78" t="s">
        <v>1887</v>
      </c>
      <c r="C17" s="78" t="s">
        <v>1886</v>
      </c>
      <c r="D17" s="78" t="s">
        <v>1884</v>
      </c>
      <c r="E17" s="78" t="s">
        <v>1885</v>
      </c>
      <c r="F17" s="78" t="s">
        <v>1260</v>
      </c>
    </row>
    <row r="18" spans="1:6" x14ac:dyDescent="0.35">
      <c r="A18" s="78" t="s">
        <v>567</v>
      </c>
      <c r="B18" s="78" t="s">
        <v>1888</v>
      </c>
      <c r="C18" s="78" t="s">
        <v>567</v>
      </c>
      <c r="D18" s="78" t="s">
        <v>1884</v>
      </c>
      <c r="E18" s="78" t="s">
        <v>1885</v>
      </c>
      <c r="F18" s="78" t="s">
        <v>569</v>
      </c>
    </row>
    <row r="19" spans="1:6" x14ac:dyDescent="0.35">
      <c r="A19" s="78" t="s">
        <v>618</v>
      </c>
      <c r="B19" s="78" t="s">
        <v>1889</v>
      </c>
      <c r="C19" s="78" t="s">
        <v>618</v>
      </c>
      <c r="D19" s="78" t="s">
        <v>1884</v>
      </c>
      <c r="E19" s="78" t="s">
        <v>1885</v>
      </c>
      <c r="F19" s="78" t="s">
        <v>620</v>
      </c>
    </row>
    <row r="20" spans="1:6" x14ac:dyDescent="0.35">
      <c r="A20" s="78" t="s">
        <v>430</v>
      </c>
      <c r="B20" s="78" t="s">
        <v>1890</v>
      </c>
      <c r="C20" s="78" t="s">
        <v>430</v>
      </c>
      <c r="D20" s="78" t="s">
        <v>1884</v>
      </c>
      <c r="E20" s="78" t="s">
        <v>1885</v>
      </c>
      <c r="F20" s="78" t="s">
        <v>1891</v>
      </c>
    </row>
    <row r="21" spans="1:6" x14ac:dyDescent="0.35">
      <c r="A21" s="78" t="s">
        <v>933</v>
      </c>
      <c r="B21" s="78" t="s">
        <v>1892</v>
      </c>
      <c r="C21" s="78" t="s">
        <v>933</v>
      </c>
      <c r="D21" s="78" t="s">
        <v>1884</v>
      </c>
      <c r="E21" s="78" t="s">
        <v>1885</v>
      </c>
      <c r="F21" s="78" t="s">
        <v>935</v>
      </c>
    </row>
    <row r="22" spans="1:6" x14ac:dyDescent="0.35">
      <c r="A22" s="78" t="s">
        <v>403</v>
      </c>
      <c r="B22" s="78" t="s">
        <v>1893</v>
      </c>
      <c r="C22" s="78" t="s">
        <v>1894</v>
      </c>
      <c r="D22" s="78" t="s">
        <v>1884</v>
      </c>
      <c r="E22" s="78" t="s">
        <v>1885</v>
      </c>
      <c r="F22" s="78" t="s">
        <v>405</v>
      </c>
    </row>
    <row r="23" spans="1:6" x14ac:dyDescent="0.35">
      <c r="A23" s="78" t="s">
        <v>1895</v>
      </c>
      <c r="B23" s="78" t="s">
        <v>1896</v>
      </c>
      <c r="C23" s="78" t="s">
        <v>1897</v>
      </c>
      <c r="D23" s="78" t="s">
        <v>1884</v>
      </c>
      <c r="E23" s="78" t="s">
        <v>1898</v>
      </c>
      <c r="F23" s="78" t="s">
        <v>647</v>
      </c>
    </row>
    <row r="24" spans="1:6" x14ac:dyDescent="0.35">
      <c r="A24" s="78" t="s">
        <v>200</v>
      </c>
      <c r="B24" s="78" t="s">
        <v>1899</v>
      </c>
      <c r="C24" s="78" t="s">
        <v>1009</v>
      </c>
      <c r="D24" s="78" t="s">
        <v>1884</v>
      </c>
      <c r="E24" s="78" t="s">
        <v>1900</v>
      </c>
      <c r="F24" s="78" t="s">
        <v>202</v>
      </c>
    </row>
    <row r="25" spans="1:6" x14ac:dyDescent="0.35">
      <c r="A25" s="78" t="s">
        <v>903</v>
      </c>
      <c r="B25" s="78" t="s">
        <v>1901</v>
      </c>
      <c r="C25" s="78" t="s">
        <v>1440</v>
      </c>
      <c r="D25" s="78" t="s">
        <v>1884</v>
      </c>
      <c r="E25" s="78" t="s">
        <v>1900</v>
      </c>
      <c r="F25" s="78" t="s">
        <v>1902</v>
      </c>
    </row>
    <row r="26" spans="1:6" x14ac:dyDescent="0.35">
      <c r="A26" s="78" t="s">
        <v>1262</v>
      </c>
      <c r="B26" s="78" t="s">
        <v>1903</v>
      </c>
      <c r="C26" s="78" t="s">
        <v>1262</v>
      </c>
      <c r="D26" s="78" t="s">
        <v>1884</v>
      </c>
      <c r="E26" s="78" t="s">
        <v>1900</v>
      </c>
      <c r="F26" s="78" t="s">
        <v>1264</v>
      </c>
    </row>
    <row r="27" spans="1:6" x14ac:dyDescent="0.35">
      <c r="A27" s="78" t="s">
        <v>1904</v>
      </c>
      <c r="B27" s="78" t="s">
        <v>1905</v>
      </c>
      <c r="C27" s="78" t="s">
        <v>1906</v>
      </c>
      <c r="D27" s="78" t="s">
        <v>1884</v>
      </c>
      <c r="E27" s="78" t="s">
        <v>1900</v>
      </c>
      <c r="F27" s="78" t="s">
        <v>1907</v>
      </c>
    </row>
    <row r="28" spans="1:6" x14ac:dyDescent="0.35">
      <c r="A28" s="78" t="s">
        <v>119</v>
      </c>
      <c r="B28" s="78" t="s">
        <v>1908</v>
      </c>
      <c r="C28" s="78" t="s">
        <v>963</v>
      </c>
      <c r="D28" s="78" t="s">
        <v>1909</v>
      </c>
      <c r="E28" s="78" t="s">
        <v>1910</v>
      </c>
      <c r="F28" s="78" t="s">
        <v>121</v>
      </c>
    </row>
    <row r="29" spans="1:6" x14ac:dyDescent="0.35">
      <c r="A29" s="78" t="s">
        <v>427</v>
      </c>
      <c r="B29" s="78" t="s">
        <v>1911</v>
      </c>
      <c r="C29" s="78" t="s">
        <v>1912</v>
      </c>
      <c r="D29" s="78" t="s">
        <v>1909</v>
      </c>
      <c r="E29" s="78" t="s">
        <v>1910</v>
      </c>
      <c r="F29" s="78" t="s">
        <v>429</v>
      </c>
    </row>
    <row r="30" spans="1:6" x14ac:dyDescent="0.35">
      <c r="A30" s="78" t="s">
        <v>287</v>
      </c>
      <c r="B30" s="78" t="s">
        <v>1913</v>
      </c>
      <c r="C30" s="78" t="s">
        <v>287</v>
      </c>
      <c r="D30" s="78" t="s">
        <v>1909</v>
      </c>
      <c r="E30" s="78" t="s">
        <v>1914</v>
      </c>
      <c r="F30" s="78" t="s">
        <v>289</v>
      </c>
    </row>
    <row r="31" spans="1:6" x14ac:dyDescent="0.35">
      <c r="A31" s="78" t="s">
        <v>158</v>
      </c>
      <c r="B31" s="78" t="s">
        <v>1915</v>
      </c>
      <c r="C31" s="78" t="s">
        <v>983</v>
      </c>
      <c r="D31" s="78" t="s">
        <v>1916</v>
      </c>
      <c r="E31" s="78" t="s">
        <v>1917</v>
      </c>
      <c r="F31" s="78" t="s">
        <v>160</v>
      </c>
    </row>
    <row r="32" spans="1:6" x14ac:dyDescent="0.35">
      <c r="A32" s="78" t="s">
        <v>284</v>
      </c>
      <c r="B32" s="78" t="s">
        <v>1918</v>
      </c>
      <c r="C32" s="78" t="s">
        <v>284</v>
      </c>
      <c r="D32" s="78" t="s">
        <v>1916</v>
      </c>
      <c r="E32" s="78" t="s">
        <v>1919</v>
      </c>
      <c r="F32" s="78" t="s">
        <v>286</v>
      </c>
    </row>
    <row r="33" spans="1:6" x14ac:dyDescent="0.35">
      <c r="A33" s="78" t="s">
        <v>603</v>
      </c>
      <c r="B33" s="78" t="s">
        <v>1920</v>
      </c>
      <c r="C33" s="78" t="s">
        <v>1247</v>
      </c>
      <c r="D33" s="78" t="s">
        <v>1916</v>
      </c>
      <c r="E33" s="78" t="s">
        <v>1921</v>
      </c>
      <c r="F33" s="78" t="s">
        <v>605</v>
      </c>
    </row>
    <row r="34" spans="1:6" x14ac:dyDescent="0.35">
      <c r="A34" s="78" t="s">
        <v>751</v>
      </c>
      <c r="B34" s="78" t="s">
        <v>1922</v>
      </c>
      <c r="C34" s="78" t="s">
        <v>751</v>
      </c>
      <c r="D34" s="78" t="s">
        <v>1923</v>
      </c>
      <c r="E34" s="78" t="s">
        <v>1924</v>
      </c>
      <c r="F34" s="78" t="s">
        <v>753</v>
      </c>
    </row>
    <row r="35" spans="1:6" x14ac:dyDescent="0.35">
      <c r="A35" s="78" t="s">
        <v>630</v>
      </c>
      <c r="B35" s="78" t="s">
        <v>1925</v>
      </c>
      <c r="C35" s="78" t="s">
        <v>630</v>
      </c>
      <c r="D35" s="78" t="s">
        <v>1923</v>
      </c>
      <c r="E35" s="78" t="s">
        <v>1926</v>
      </c>
      <c r="F35" s="78" t="s">
        <v>632</v>
      </c>
    </row>
    <row r="36" spans="1:6" x14ac:dyDescent="0.35">
      <c r="A36" s="78" t="s">
        <v>787</v>
      </c>
      <c r="B36" s="78" t="s">
        <v>1927</v>
      </c>
      <c r="C36" s="78" t="s">
        <v>1350</v>
      </c>
      <c r="D36" s="78" t="s">
        <v>1923</v>
      </c>
      <c r="E36" s="78" t="s">
        <v>1926</v>
      </c>
      <c r="F36" s="78" t="s">
        <v>789</v>
      </c>
    </row>
    <row r="37" spans="1:6" x14ac:dyDescent="0.35">
      <c r="A37" s="78" t="s">
        <v>104</v>
      </c>
      <c r="B37" s="78" t="s">
        <v>1928</v>
      </c>
      <c r="C37" s="78" t="s">
        <v>1929</v>
      </c>
      <c r="D37" s="78" t="s">
        <v>1930</v>
      </c>
      <c r="E37" s="78" t="s">
        <v>1931</v>
      </c>
      <c r="F37" s="78" t="s">
        <v>106</v>
      </c>
    </row>
    <row r="38" spans="1:6" x14ac:dyDescent="0.35">
      <c r="A38" s="78" t="s">
        <v>1932</v>
      </c>
      <c r="B38" s="78" t="s">
        <v>1933</v>
      </c>
      <c r="C38" s="78" t="s">
        <v>1932</v>
      </c>
      <c r="D38" s="78" t="s">
        <v>1930</v>
      </c>
      <c r="E38" s="78" t="s">
        <v>1931</v>
      </c>
      <c r="F38" s="78" t="s">
        <v>1934</v>
      </c>
    </row>
    <row r="39" spans="1:6" x14ac:dyDescent="0.35">
      <c r="A39" s="78" t="s">
        <v>233</v>
      </c>
      <c r="B39" s="78" t="s">
        <v>1935</v>
      </c>
      <c r="C39" s="78" t="s">
        <v>1936</v>
      </c>
      <c r="D39" s="78" t="s">
        <v>1930</v>
      </c>
      <c r="E39" s="78" t="s">
        <v>1931</v>
      </c>
      <c r="F39" s="78" t="s">
        <v>235</v>
      </c>
    </row>
    <row r="40" spans="1:6" x14ac:dyDescent="0.35">
      <c r="A40" s="78" t="s">
        <v>1937</v>
      </c>
      <c r="B40" s="78" t="s">
        <v>1938</v>
      </c>
      <c r="C40" s="78" t="s">
        <v>1939</v>
      </c>
      <c r="D40" s="78" t="s">
        <v>1930</v>
      </c>
      <c r="E40" s="78" t="s">
        <v>1931</v>
      </c>
      <c r="F40" s="78" t="s">
        <v>668</v>
      </c>
    </row>
    <row r="41" spans="1:6" x14ac:dyDescent="0.35">
      <c r="A41" s="78" t="s">
        <v>1940</v>
      </c>
      <c r="B41" s="78" t="s">
        <v>1941</v>
      </c>
      <c r="C41" s="78" t="s">
        <v>1942</v>
      </c>
      <c r="D41" s="78" t="s">
        <v>1930</v>
      </c>
      <c r="E41" s="78" t="s">
        <v>1931</v>
      </c>
      <c r="F41" s="78" t="s">
        <v>1943</v>
      </c>
    </row>
    <row r="42" spans="1:6" x14ac:dyDescent="0.35">
      <c r="A42" s="78" t="s">
        <v>1944</v>
      </c>
      <c r="B42" s="78" t="s">
        <v>1945</v>
      </c>
      <c r="C42" s="78" t="s">
        <v>1946</v>
      </c>
      <c r="D42" s="78" t="s">
        <v>1930</v>
      </c>
      <c r="E42" s="78" t="s">
        <v>1931</v>
      </c>
      <c r="F42" s="78" t="s">
        <v>1947</v>
      </c>
    </row>
    <row r="43" spans="1:6" x14ac:dyDescent="0.35">
      <c r="A43" s="78" t="s">
        <v>1948</v>
      </c>
      <c r="B43" s="78" t="s">
        <v>1949</v>
      </c>
      <c r="C43" s="78" t="s">
        <v>1950</v>
      </c>
      <c r="D43" s="78" t="s">
        <v>1930</v>
      </c>
      <c r="E43" s="78" t="s">
        <v>1951</v>
      </c>
      <c r="F43" s="78" t="s">
        <v>1952</v>
      </c>
    </row>
    <row r="44" spans="1:6" x14ac:dyDescent="0.35">
      <c r="A44" s="78" t="s">
        <v>1953</v>
      </c>
      <c r="B44" s="78" t="s">
        <v>1954</v>
      </c>
      <c r="C44" s="78" t="s">
        <v>1955</v>
      </c>
      <c r="D44" s="78" t="s">
        <v>1930</v>
      </c>
      <c r="E44" s="78" t="s">
        <v>1956</v>
      </c>
      <c r="F44" s="78" t="s">
        <v>1957</v>
      </c>
    </row>
    <row r="45" spans="1:6" x14ac:dyDescent="0.35">
      <c r="A45" s="78" t="s">
        <v>528</v>
      </c>
      <c r="B45" s="78" t="s">
        <v>1958</v>
      </c>
      <c r="C45" s="78" t="s">
        <v>1959</v>
      </c>
      <c r="D45" s="78" t="s">
        <v>1930</v>
      </c>
      <c r="E45" s="78" t="s">
        <v>1956</v>
      </c>
      <c r="F45" s="78" t="s">
        <v>530</v>
      </c>
    </row>
    <row r="46" spans="1:6" x14ac:dyDescent="0.35">
      <c r="A46" s="78" t="s">
        <v>1960</v>
      </c>
      <c r="B46" s="78" t="s">
        <v>1961</v>
      </c>
      <c r="C46" s="78" t="s">
        <v>1962</v>
      </c>
      <c r="D46" s="78" t="s">
        <v>1930</v>
      </c>
      <c r="E46" s="78" t="s">
        <v>1956</v>
      </c>
      <c r="F46" s="78" t="s">
        <v>1963</v>
      </c>
    </row>
    <row r="47" spans="1:6" x14ac:dyDescent="0.35">
      <c r="A47" s="78" t="s">
        <v>1964</v>
      </c>
      <c r="B47" s="78" t="s">
        <v>1965</v>
      </c>
      <c r="C47" s="78" t="s">
        <v>1966</v>
      </c>
      <c r="D47" s="78" t="s">
        <v>1930</v>
      </c>
      <c r="E47" s="78" t="s">
        <v>1956</v>
      </c>
      <c r="F47" s="78" t="s">
        <v>1967</v>
      </c>
    </row>
    <row r="48" spans="1:6" x14ac:dyDescent="0.35">
      <c r="A48" s="78" t="s">
        <v>221</v>
      </c>
      <c r="B48" s="78" t="s">
        <v>1968</v>
      </c>
      <c r="C48" s="78" t="s">
        <v>1969</v>
      </c>
      <c r="D48" s="78" t="s">
        <v>1930</v>
      </c>
      <c r="E48" s="78" t="s">
        <v>1956</v>
      </c>
      <c r="F48" s="78" t="s">
        <v>223</v>
      </c>
    </row>
    <row r="49" spans="1:6" x14ac:dyDescent="0.35">
      <c r="A49" s="78" t="s">
        <v>1970</v>
      </c>
      <c r="B49" s="78" t="s">
        <v>1971</v>
      </c>
      <c r="C49" s="78" t="s">
        <v>1972</v>
      </c>
      <c r="D49" s="78" t="s">
        <v>1930</v>
      </c>
      <c r="E49" s="78" t="s">
        <v>1956</v>
      </c>
      <c r="F49" s="78" t="s">
        <v>1973</v>
      </c>
    </row>
    <row r="50" spans="1:6" ht="29" x14ac:dyDescent="0.35">
      <c r="A50" s="78" t="s">
        <v>888</v>
      </c>
      <c r="B50" s="78" t="s">
        <v>1974</v>
      </c>
      <c r="C50" s="78" t="s">
        <v>1975</v>
      </c>
      <c r="D50" s="78" t="s">
        <v>1930</v>
      </c>
      <c r="E50" s="78" t="s">
        <v>1956</v>
      </c>
      <c r="F50" s="78" t="s">
        <v>890</v>
      </c>
    </row>
    <row r="51" spans="1:6" x14ac:dyDescent="0.35">
      <c r="A51" s="78" t="s">
        <v>480</v>
      </c>
      <c r="B51" s="78" t="s">
        <v>1976</v>
      </c>
      <c r="C51" s="78" t="s">
        <v>480</v>
      </c>
      <c r="D51" s="78" t="s">
        <v>1930</v>
      </c>
      <c r="E51" s="78" t="s">
        <v>1977</v>
      </c>
      <c r="F51" s="78" t="s">
        <v>482</v>
      </c>
    </row>
    <row r="52" spans="1:6" x14ac:dyDescent="0.35">
      <c r="A52" s="78" t="s">
        <v>1978</v>
      </c>
      <c r="B52" s="78" t="s">
        <v>1979</v>
      </c>
      <c r="C52" s="78" t="s">
        <v>1980</v>
      </c>
      <c r="D52" s="78" t="s">
        <v>1930</v>
      </c>
      <c r="E52" s="78" t="s">
        <v>1981</v>
      </c>
      <c r="F52" s="78" t="s">
        <v>1982</v>
      </c>
    </row>
    <row r="53" spans="1:6" x14ac:dyDescent="0.35">
      <c r="A53" s="78" t="s">
        <v>1225</v>
      </c>
      <c r="B53" s="78" t="s">
        <v>1983</v>
      </c>
      <c r="C53" s="78" t="s">
        <v>1984</v>
      </c>
      <c r="D53" s="78" t="s">
        <v>1930</v>
      </c>
      <c r="E53" s="78" t="s">
        <v>1981</v>
      </c>
      <c r="F53" s="78" t="s">
        <v>1985</v>
      </c>
    </row>
    <row r="54" spans="1:6" x14ac:dyDescent="0.35">
      <c r="A54" s="78" t="s">
        <v>328</v>
      </c>
      <c r="B54" s="78" t="s">
        <v>1986</v>
      </c>
      <c r="C54" s="78" t="s">
        <v>1077</v>
      </c>
      <c r="D54" s="78" t="s">
        <v>1930</v>
      </c>
      <c r="E54" s="78" t="s">
        <v>1987</v>
      </c>
      <c r="F54" s="78" t="s">
        <v>330</v>
      </c>
    </row>
    <row r="55" spans="1:6" x14ac:dyDescent="0.35">
      <c r="A55" s="78" t="s">
        <v>775</v>
      </c>
      <c r="B55" s="78" t="s">
        <v>1988</v>
      </c>
      <c r="C55" s="78" t="s">
        <v>775</v>
      </c>
      <c r="D55" s="78" t="s">
        <v>1930</v>
      </c>
      <c r="E55" s="78" t="s">
        <v>1987</v>
      </c>
      <c r="F55" s="78" t="s">
        <v>777</v>
      </c>
    </row>
    <row r="56" spans="1:6" x14ac:dyDescent="0.35">
      <c r="A56" s="78" t="s">
        <v>394</v>
      </c>
      <c r="B56" s="78" t="s">
        <v>1989</v>
      </c>
      <c r="C56" s="78" t="s">
        <v>1112</v>
      </c>
      <c r="D56" s="78" t="s">
        <v>1930</v>
      </c>
      <c r="E56" s="78" t="s">
        <v>1990</v>
      </c>
      <c r="F56" s="78" t="s">
        <v>396</v>
      </c>
    </row>
    <row r="57" spans="1:6" x14ac:dyDescent="0.35">
      <c r="A57" s="78" t="s">
        <v>1991</v>
      </c>
      <c r="B57" s="78" t="s">
        <v>1992</v>
      </c>
      <c r="C57" s="78" t="s">
        <v>1993</v>
      </c>
      <c r="D57" s="78" t="s">
        <v>1930</v>
      </c>
      <c r="E57" s="78" t="s">
        <v>1990</v>
      </c>
      <c r="F57" s="78" t="s">
        <v>1994</v>
      </c>
    </row>
    <row r="58" spans="1:6" x14ac:dyDescent="0.35">
      <c r="A58" s="78" t="s">
        <v>230</v>
      </c>
      <c r="B58" s="78" t="s">
        <v>1995</v>
      </c>
      <c r="C58" s="78"/>
      <c r="D58" s="78" t="s">
        <v>1930</v>
      </c>
      <c r="E58" s="78" t="s">
        <v>1996</v>
      </c>
      <c r="F58" s="78" t="s">
        <v>232</v>
      </c>
    </row>
    <row r="59" spans="1:6" x14ac:dyDescent="0.35">
      <c r="A59" s="78" t="s">
        <v>606</v>
      </c>
      <c r="B59" s="78" t="s">
        <v>1997</v>
      </c>
      <c r="C59" s="78" t="s">
        <v>1998</v>
      </c>
      <c r="D59" s="78" t="s">
        <v>1999</v>
      </c>
      <c r="E59" s="78" t="s">
        <v>2000</v>
      </c>
      <c r="F59" s="78" t="s">
        <v>608</v>
      </c>
    </row>
    <row r="60" spans="1:6" x14ac:dyDescent="0.35">
      <c r="A60" s="78" t="s">
        <v>95</v>
      </c>
      <c r="B60" s="78" t="s">
        <v>2001</v>
      </c>
      <c r="C60" s="78" t="s">
        <v>2002</v>
      </c>
      <c r="D60" s="78" t="s">
        <v>1999</v>
      </c>
      <c r="E60" s="78" t="s">
        <v>2000</v>
      </c>
      <c r="F60" s="78" t="s">
        <v>97</v>
      </c>
    </row>
    <row r="61" spans="1:6" x14ac:dyDescent="0.35">
      <c r="A61" s="78" t="s">
        <v>2003</v>
      </c>
      <c r="B61" s="78" t="s">
        <v>2004</v>
      </c>
      <c r="C61" s="78" t="s">
        <v>2005</v>
      </c>
      <c r="D61" s="78" t="s">
        <v>1999</v>
      </c>
      <c r="E61" s="78" t="s">
        <v>2006</v>
      </c>
      <c r="F61" s="78" t="s">
        <v>2007</v>
      </c>
    </row>
    <row r="62" spans="1:6" x14ac:dyDescent="0.35">
      <c r="A62" s="78" t="s">
        <v>2008</v>
      </c>
      <c r="B62" s="78" t="s">
        <v>2009</v>
      </c>
      <c r="C62" s="78" t="s">
        <v>2010</v>
      </c>
      <c r="D62" s="78" t="s">
        <v>2011</v>
      </c>
      <c r="E62" s="78" t="s">
        <v>2012</v>
      </c>
      <c r="F62" s="78" t="s">
        <v>575</v>
      </c>
    </row>
    <row r="63" spans="1:6" x14ac:dyDescent="0.35">
      <c r="A63" s="78" t="s">
        <v>460</v>
      </c>
      <c r="B63" s="78" t="s">
        <v>2013</v>
      </c>
      <c r="C63" s="78" t="s">
        <v>460</v>
      </c>
      <c r="D63" s="78" t="s">
        <v>2011</v>
      </c>
      <c r="E63" s="78" t="s">
        <v>2012</v>
      </c>
      <c r="F63" s="78" t="s">
        <v>462</v>
      </c>
    </row>
    <row r="64" spans="1:6" ht="29" x14ac:dyDescent="0.35">
      <c r="A64" s="78" t="s">
        <v>651</v>
      </c>
      <c r="B64" s="78" t="s">
        <v>2014</v>
      </c>
      <c r="C64" s="78" t="s">
        <v>2015</v>
      </c>
      <c r="D64" s="78" t="s">
        <v>2011</v>
      </c>
      <c r="E64" s="78" t="s">
        <v>2016</v>
      </c>
      <c r="F64" s="78" t="s">
        <v>653</v>
      </c>
    </row>
    <row r="65" spans="1:6" x14ac:dyDescent="0.35">
      <c r="A65" s="78" t="s">
        <v>2017</v>
      </c>
      <c r="B65" s="78" t="s">
        <v>2018</v>
      </c>
      <c r="C65" s="78" t="s">
        <v>2017</v>
      </c>
      <c r="D65" s="78" t="s">
        <v>2011</v>
      </c>
      <c r="E65" s="78" t="s">
        <v>2016</v>
      </c>
      <c r="F65" s="78" t="s">
        <v>674</v>
      </c>
    </row>
    <row r="66" spans="1:6" x14ac:dyDescent="0.35">
      <c r="A66" s="78" t="s">
        <v>2019</v>
      </c>
      <c r="B66" s="78" t="s">
        <v>2020</v>
      </c>
      <c r="C66" s="78" t="s">
        <v>2021</v>
      </c>
      <c r="D66" s="78" t="s">
        <v>2011</v>
      </c>
      <c r="E66" s="78" t="s">
        <v>2016</v>
      </c>
      <c r="F66" s="78" t="s">
        <v>88</v>
      </c>
    </row>
    <row r="67" spans="1:6" x14ac:dyDescent="0.35">
      <c r="A67" s="78" t="s">
        <v>269</v>
      </c>
      <c r="B67" s="78" t="s">
        <v>2022</v>
      </c>
      <c r="C67" s="78" t="s">
        <v>1057</v>
      </c>
      <c r="D67" s="78" t="s">
        <v>2023</v>
      </c>
      <c r="E67" s="78" t="s">
        <v>2024</v>
      </c>
      <c r="F67" s="78" t="s">
        <v>271</v>
      </c>
    </row>
    <row r="68" spans="1:6" x14ac:dyDescent="0.35">
      <c r="A68" s="78" t="s">
        <v>454</v>
      </c>
      <c r="B68" s="78" t="s">
        <v>2025</v>
      </c>
      <c r="C68" s="78" t="s">
        <v>1153</v>
      </c>
      <c r="D68" s="78" t="s">
        <v>2023</v>
      </c>
      <c r="E68" s="78" t="s">
        <v>2024</v>
      </c>
      <c r="F68" s="78" t="s">
        <v>456</v>
      </c>
    </row>
    <row r="69" spans="1:6" x14ac:dyDescent="0.35">
      <c r="A69" s="78" t="s">
        <v>406</v>
      </c>
      <c r="B69" s="78" t="s">
        <v>2026</v>
      </c>
      <c r="C69" s="78" t="s">
        <v>1119</v>
      </c>
      <c r="D69" s="78" t="s">
        <v>2023</v>
      </c>
      <c r="E69" s="78" t="s">
        <v>2027</v>
      </c>
      <c r="F69" s="78" t="s">
        <v>408</v>
      </c>
    </row>
    <row r="70" spans="1:6" ht="29" x14ac:dyDescent="0.35">
      <c r="A70" s="78" t="s">
        <v>2028</v>
      </c>
      <c r="B70" s="78" t="s">
        <v>2029</v>
      </c>
      <c r="C70" s="78" t="s">
        <v>2030</v>
      </c>
      <c r="D70" s="78" t="s">
        <v>2023</v>
      </c>
      <c r="E70" s="78" t="s">
        <v>2031</v>
      </c>
      <c r="F70" s="78" t="s">
        <v>2032</v>
      </c>
    </row>
    <row r="71" spans="1:6" x14ac:dyDescent="0.35">
      <c r="A71" s="78" t="s">
        <v>296</v>
      </c>
      <c r="B71" s="78" t="s">
        <v>2033</v>
      </c>
      <c r="C71" s="78" t="s">
        <v>1032</v>
      </c>
      <c r="D71" s="78" t="s">
        <v>2023</v>
      </c>
      <c r="E71" s="78" t="s">
        <v>2031</v>
      </c>
      <c r="F71" s="78" t="s">
        <v>298</v>
      </c>
    </row>
    <row r="72" spans="1:6" x14ac:dyDescent="0.35">
      <c r="A72" s="78" t="s">
        <v>161</v>
      </c>
      <c r="B72" s="78" t="s">
        <v>2034</v>
      </c>
      <c r="C72" s="78" t="s">
        <v>2035</v>
      </c>
      <c r="D72" s="78" t="s">
        <v>2023</v>
      </c>
      <c r="E72" s="78" t="s">
        <v>2036</v>
      </c>
      <c r="F72" s="78" t="s">
        <v>163</v>
      </c>
    </row>
    <row r="73" spans="1:6" x14ac:dyDescent="0.35">
      <c r="A73" s="78" t="s">
        <v>525</v>
      </c>
      <c r="B73" s="78" t="s">
        <v>2037</v>
      </c>
      <c r="C73" s="78" t="s">
        <v>527</v>
      </c>
      <c r="D73" s="78" t="s">
        <v>2038</v>
      </c>
      <c r="E73" s="78" t="s">
        <v>2039</v>
      </c>
      <c r="F73" s="78" t="s">
        <v>527</v>
      </c>
    </row>
    <row r="74" spans="1:6" x14ac:dyDescent="0.35">
      <c r="A74" s="78" t="s">
        <v>745</v>
      </c>
      <c r="B74" s="78" t="s">
        <v>2040</v>
      </c>
      <c r="C74" s="78" t="s">
        <v>1314</v>
      </c>
      <c r="D74" s="78" t="s">
        <v>2038</v>
      </c>
      <c r="E74" s="78" t="s">
        <v>2039</v>
      </c>
      <c r="F74" s="78" t="s">
        <v>747</v>
      </c>
    </row>
    <row r="75" spans="1:6" x14ac:dyDescent="0.35">
      <c r="A75" s="78" t="s">
        <v>2041</v>
      </c>
      <c r="B75" s="78" t="s">
        <v>2042</v>
      </c>
      <c r="C75" s="78" t="s">
        <v>2043</v>
      </c>
      <c r="D75" s="78" t="s">
        <v>2038</v>
      </c>
      <c r="E75" s="78" t="s">
        <v>2039</v>
      </c>
      <c r="F75" s="78" t="s">
        <v>2044</v>
      </c>
    </row>
    <row r="76" spans="1:6" x14ac:dyDescent="0.35">
      <c r="A76" s="78" t="s">
        <v>816</v>
      </c>
      <c r="B76" s="78" t="s">
        <v>2045</v>
      </c>
      <c r="C76" s="78" t="s">
        <v>1373</v>
      </c>
      <c r="D76" s="78" t="s">
        <v>2038</v>
      </c>
      <c r="E76" s="78" t="s">
        <v>2046</v>
      </c>
      <c r="F76" s="78" t="s">
        <v>818</v>
      </c>
    </row>
    <row r="77" spans="1:6" x14ac:dyDescent="0.35">
      <c r="A77" s="78" t="s">
        <v>900</v>
      </c>
      <c r="B77" s="78" t="s">
        <v>2047</v>
      </c>
      <c r="C77" s="78" t="s">
        <v>1436</v>
      </c>
      <c r="D77" s="78" t="s">
        <v>2038</v>
      </c>
      <c r="E77" s="78" t="s">
        <v>2046</v>
      </c>
      <c r="F77" s="78" t="s">
        <v>902</v>
      </c>
    </row>
    <row r="78" spans="1:6" ht="29" x14ac:dyDescent="0.35">
      <c r="A78" s="78" t="s">
        <v>2048</v>
      </c>
      <c r="B78" s="78" t="s">
        <v>2049</v>
      </c>
      <c r="C78" s="78" t="s">
        <v>2050</v>
      </c>
      <c r="D78" s="78" t="s">
        <v>2038</v>
      </c>
      <c r="E78" s="78" t="s">
        <v>2046</v>
      </c>
      <c r="F78" s="78" t="s">
        <v>2051</v>
      </c>
    </row>
    <row r="79" spans="1:6" x14ac:dyDescent="0.35">
      <c r="A79" s="78" t="s">
        <v>678</v>
      </c>
      <c r="B79" s="78" t="s">
        <v>2052</v>
      </c>
      <c r="C79" s="78" t="s">
        <v>678</v>
      </c>
      <c r="D79" s="78" t="s">
        <v>2038</v>
      </c>
      <c r="E79" s="78" t="s">
        <v>2053</v>
      </c>
      <c r="F79" s="78" t="s">
        <v>680</v>
      </c>
    </row>
    <row r="80" spans="1:6" x14ac:dyDescent="0.35">
      <c r="A80" s="78" t="s">
        <v>642</v>
      </c>
      <c r="B80" s="78" t="s">
        <v>2054</v>
      </c>
      <c r="C80" s="78" t="s">
        <v>1261</v>
      </c>
      <c r="D80" s="78" t="s">
        <v>2038</v>
      </c>
      <c r="E80" s="78" t="s">
        <v>2053</v>
      </c>
      <c r="F80" s="78" t="s">
        <v>644</v>
      </c>
    </row>
    <row r="81" spans="1:6" x14ac:dyDescent="0.35">
      <c r="A81" s="78" t="s">
        <v>2055</v>
      </c>
      <c r="B81" s="78" t="s">
        <v>2056</v>
      </c>
      <c r="C81" s="78" t="s">
        <v>2055</v>
      </c>
      <c r="D81" s="78" t="s">
        <v>2038</v>
      </c>
      <c r="E81" s="78" t="s">
        <v>2053</v>
      </c>
      <c r="F81" s="78" t="s">
        <v>2057</v>
      </c>
    </row>
    <row r="82" spans="1:6" x14ac:dyDescent="0.35">
      <c r="A82" s="78" t="s">
        <v>397</v>
      </c>
      <c r="B82" s="78" t="s">
        <v>2058</v>
      </c>
      <c r="C82" s="78" t="s">
        <v>1113</v>
      </c>
      <c r="D82" s="78" t="s">
        <v>2038</v>
      </c>
      <c r="E82" s="78" t="s">
        <v>2053</v>
      </c>
      <c r="F82" s="78" t="s">
        <v>399</v>
      </c>
    </row>
    <row r="83" spans="1:6" x14ac:dyDescent="0.35">
      <c r="A83" s="78" t="s">
        <v>648</v>
      </c>
      <c r="B83" s="78" t="s">
        <v>2059</v>
      </c>
      <c r="C83" s="78" t="s">
        <v>1266</v>
      </c>
      <c r="D83" s="78" t="s">
        <v>2038</v>
      </c>
      <c r="E83" s="78" t="s">
        <v>2053</v>
      </c>
      <c r="F83" s="78" t="s">
        <v>650</v>
      </c>
    </row>
    <row r="84" spans="1:6" x14ac:dyDescent="0.35">
      <c r="A84" s="78" t="s">
        <v>657</v>
      </c>
      <c r="B84" s="78" t="s">
        <v>2060</v>
      </c>
      <c r="C84" s="78" t="s">
        <v>1275</v>
      </c>
      <c r="D84" s="78" t="s">
        <v>2061</v>
      </c>
      <c r="E84" s="78" t="s">
        <v>2062</v>
      </c>
      <c r="F84" s="78" t="s">
        <v>659</v>
      </c>
    </row>
    <row r="85" spans="1:6" x14ac:dyDescent="0.35">
      <c r="A85" s="78" t="s">
        <v>2063</v>
      </c>
      <c r="B85" s="78" t="s">
        <v>2064</v>
      </c>
      <c r="C85" s="78" t="s">
        <v>2063</v>
      </c>
      <c r="D85" s="78" t="s">
        <v>2061</v>
      </c>
      <c r="E85" s="78" t="s">
        <v>2062</v>
      </c>
      <c r="F85" s="78" t="s">
        <v>2065</v>
      </c>
    </row>
    <row r="86" spans="1:6" ht="29" x14ac:dyDescent="0.35">
      <c r="A86" s="78" t="s">
        <v>2066</v>
      </c>
      <c r="B86" s="78" t="s">
        <v>2067</v>
      </c>
      <c r="C86" s="78" t="s">
        <v>2068</v>
      </c>
      <c r="D86" s="78" t="s">
        <v>2061</v>
      </c>
      <c r="E86" s="78" t="s">
        <v>2062</v>
      </c>
      <c r="F86" s="78" t="s">
        <v>61</v>
      </c>
    </row>
    <row r="87" spans="1:6" x14ac:dyDescent="0.35">
      <c r="A87" s="78" t="s">
        <v>370</v>
      </c>
      <c r="B87" s="78" t="s">
        <v>2069</v>
      </c>
      <c r="C87" s="78" t="s">
        <v>370</v>
      </c>
      <c r="D87" s="78" t="s">
        <v>2061</v>
      </c>
      <c r="E87" s="78" t="s">
        <v>2062</v>
      </c>
      <c r="F87" s="78" t="s">
        <v>372</v>
      </c>
    </row>
    <row r="88" spans="1:6" x14ac:dyDescent="0.35">
      <c r="A88" s="78" t="s">
        <v>483</v>
      </c>
      <c r="B88" s="78" t="s">
        <v>2070</v>
      </c>
      <c r="C88" s="78" t="s">
        <v>2071</v>
      </c>
      <c r="D88" s="78" t="s">
        <v>2061</v>
      </c>
      <c r="E88" s="78" t="s">
        <v>2062</v>
      </c>
      <c r="F88" s="78" t="s">
        <v>485</v>
      </c>
    </row>
    <row r="89" spans="1:6" x14ac:dyDescent="0.35">
      <c r="A89" s="78" t="s">
        <v>2072</v>
      </c>
      <c r="B89" s="78" t="s">
        <v>2073</v>
      </c>
      <c r="C89" s="78" t="s">
        <v>2074</v>
      </c>
      <c r="D89" s="78" t="s">
        <v>2061</v>
      </c>
      <c r="E89" s="78" t="s">
        <v>2062</v>
      </c>
      <c r="F89" s="78" t="s">
        <v>2075</v>
      </c>
    </row>
    <row r="90" spans="1:6" ht="29" x14ac:dyDescent="0.35">
      <c r="A90" s="78" t="s">
        <v>2076</v>
      </c>
      <c r="B90" s="78" t="s">
        <v>2077</v>
      </c>
      <c r="C90" s="78" t="s">
        <v>1154</v>
      </c>
      <c r="D90" s="78" t="s">
        <v>2061</v>
      </c>
      <c r="E90" s="78" t="s">
        <v>2062</v>
      </c>
      <c r="F90" s="78" t="s">
        <v>459</v>
      </c>
    </row>
    <row r="91" spans="1:6" x14ac:dyDescent="0.35">
      <c r="A91" s="78" t="s">
        <v>445</v>
      </c>
      <c r="B91" s="78" t="s">
        <v>2078</v>
      </c>
      <c r="C91" s="78" t="s">
        <v>2079</v>
      </c>
      <c r="D91" s="78" t="s">
        <v>2080</v>
      </c>
      <c r="E91" s="78" t="s">
        <v>2081</v>
      </c>
      <c r="F91" s="78" t="s">
        <v>447</v>
      </c>
    </row>
    <row r="92" spans="1:6" x14ac:dyDescent="0.35">
      <c r="A92" s="78" t="s">
        <v>2082</v>
      </c>
      <c r="B92" s="78" t="s">
        <v>2083</v>
      </c>
      <c r="C92" s="78" t="s">
        <v>2082</v>
      </c>
      <c r="D92" s="78" t="s">
        <v>2080</v>
      </c>
      <c r="E92" s="78" t="s">
        <v>2081</v>
      </c>
      <c r="F92" s="78" t="s">
        <v>2084</v>
      </c>
    </row>
    <row r="93" spans="1:6" x14ac:dyDescent="0.35">
      <c r="A93" s="78" t="s">
        <v>2085</v>
      </c>
      <c r="B93" s="78" t="s">
        <v>2086</v>
      </c>
      <c r="C93" s="78"/>
      <c r="D93" s="78" t="s">
        <v>2080</v>
      </c>
      <c r="E93" s="78" t="s">
        <v>2081</v>
      </c>
      <c r="F93" s="78" t="s">
        <v>2087</v>
      </c>
    </row>
    <row r="94" spans="1:6" ht="29" x14ac:dyDescent="0.35">
      <c r="A94" s="78" t="s">
        <v>837</v>
      </c>
      <c r="B94" s="78" t="s">
        <v>2088</v>
      </c>
      <c r="C94" s="78" t="s">
        <v>1387</v>
      </c>
      <c r="D94" s="78" t="s">
        <v>2080</v>
      </c>
      <c r="E94" s="78" t="s">
        <v>2089</v>
      </c>
      <c r="F94" s="78" t="s">
        <v>839</v>
      </c>
    </row>
    <row r="95" spans="1:6" x14ac:dyDescent="0.35">
      <c r="A95" s="78" t="s">
        <v>582</v>
      </c>
      <c r="B95" s="78" t="s">
        <v>2090</v>
      </c>
      <c r="C95" s="78" t="s">
        <v>582</v>
      </c>
      <c r="D95" s="78" t="s">
        <v>2080</v>
      </c>
      <c r="E95" s="78" t="s">
        <v>2091</v>
      </c>
      <c r="F95" s="78" t="s">
        <v>584</v>
      </c>
    </row>
    <row r="96" spans="1:6" x14ac:dyDescent="0.35">
      <c r="A96" s="78" t="s">
        <v>2092</v>
      </c>
      <c r="B96" s="78" t="s">
        <v>2093</v>
      </c>
      <c r="C96" s="78" t="s">
        <v>2094</v>
      </c>
      <c r="D96" s="78" t="s">
        <v>2080</v>
      </c>
      <c r="E96" s="78" t="s">
        <v>2091</v>
      </c>
      <c r="F96" s="78" t="s">
        <v>2095</v>
      </c>
    </row>
    <row r="97" spans="1:6" x14ac:dyDescent="0.35">
      <c r="A97" s="78" t="s">
        <v>2096</v>
      </c>
      <c r="B97" s="78" t="s">
        <v>2097</v>
      </c>
      <c r="C97" s="78" t="s">
        <v>2098</v>
      </c>
      <c r="D97" s="78" t="s">
        <v>2080</v>
      </c>
      <c r="E97" s="78" t="s">
        <v>2091</v>
      </c>
      <c r="F97" s="78" t="s">
        <v>899</v>
      </c>
    </row>
    <row r="98" spans="1:6" x14ac:dyDescent="0.35">
      <c r="A98" s="78" t="s">
        <v>2099</v>
      </c>
      <c r="B98" s="78" t="s">
        <v>2100</v>
      </c>
      <c r="C98" s="78" t="s">
        <v>2101</v>
      </c>
      <c r="D98" s="78" t="s">
        <v>2080</v>
      </c>
      <c r="E98" s="78" t="s">
        <v>2102</v>
      </c>
      <c r="F98" s="78" t="s">
        <v>2103</v>
      </c>
    </row>
    <row r="99" spans="1:6" x14ac:dyDescent="0.35">
      <c r="A99" s="78" t="s">
        <v>92</v>
      </c>
      <c r="B99" s="78" t="s">
        <v>2104</v>
      </c>
      <c r="C99" s="78" t="s">
        <v>951</v>
      </c>
      <c r="D99" s="78" t="s">
        <v>2080</v>
      </c>
      <c r="E99" s="78" t="s">
        <v>2105</v>
      </c>
      <c r="F99" s="78" t="s">
        <v>94</v>
      </c>
    </row>
    <row r="100" spans="1:6" ht="29" x14ac:dyDescent="0.35">
      <c r="A100" s="78" t="s">
        <v>173</v>
      </c>
      <c r="B100" s="78" t="s">
        <v>2106</v>
      </c>
      <c r="C100" s="78" t="s">
        <v>2107</v>
      </c>
      <c r="D100" s="78" t="s">
        <v>2080</v>
      </c>
      <c r="E100" s="78" t="s">
        <v>2105</v>
      </c>
      <c r="F100" s="78" t="s">
        <v>175</v>
      </c>
    </row>
    <row r="101" spans="1:6" ht="29" x14ac:dyDescent="0.35">
      <c r="A101" s="78" t="s">
        <v>2108</v>
      </c>
      <c r="B101" s="78" t="s">
        <v>2109</v>
      </c>
      <c r="C101" s="78" t="s">
        <v>2110</v>
      </c>
      <c r="D101" s="78" t="s">
        <v>2080</v>
      </c>
      <c r="E101" s="78" t="s">
        <v>2111</v>
      </c>
      <c r="F101" s="78" t="s">
        <v>521</v>
      </c>
    </row>
    <row r="102" spans="1:6" x14ac:dyDescent="0.35">
      <c r="A102" s="78" t="s">
        <v>519</v>
      </c>
      <c r="B102" s="78" t="s">
        <v>2112</v>
      </c>
      <c r="C102" s="78"/>
      <c r="D102" s="78" t="s">
        <v>2080</v>
      </c>
      <c r="E102" s="78" t="s">
        <v>2111</v>
      </c>
      <c r="F102" s="78" t="s">
        <v>521</v>
      </c>
    </row>
    <row r="103" spans="1:6" x14ac:dyDescent="0.35">
      <c r="A103" s="78" t="s">
        <v>1144</v>
      </c>
      <c r="B103" s="78" t="s">
        <v>2113</v>
      </c>
      <c r="C103" s="78" t="s">
        <v>1144</v>
      </c>
      <c r="D103" s="78" t="s">
        <v>2080</v>
      </c>
      <c r="E103" s="78" t="s">
        <v>2111</v>
      </c>
      <c r="F103" s="78" t="s">
        <v>1146</v>
      </c>
    </row>
    <row r="104" spans="1:6" x14ac:dyDescent="0.35">
      <c r="A104" s="78" t="s">
        <v>424</v>
      </c>
      <c r="B104" s="78" t="s">
        <v>2114</v>
      </c>
      <c r="C104" s="78" t="s">
        <v>424</v>
      </c>
      <c r="D104" s="78" t="s">
        <v>2115</v>
      </c>
      <c r="E104" s="78" t="s">
        <v>2116</v>
      </c>
      <c r="F104" s="78" t="s">
        <v>426</v>
      </c>
    </row>
    <row r="105" spans="1:6" x14ac:dyDescent="0.35">
      <c r="A105" s="78" t="s">
        <v>871</v>
      </c>
      <c r="B105" s="78" t="s">
        <v>2117</v>
      </c>
      <c r="C105" s="78" t="s">
        <v>871</v>
      </c>
      <c r="D105" s="78" t="s">
        <v>2115</v>
      </c>
      <c r="E105" s="78" t="s">
        <v>2116</v>
      </c>
      <c r="F105" s="78" t="s">
        <v>873</v>
      </c>
    </row>
    <row r="106" spans="1:6" x14ac:dyDescent="0.35">
      <c r="A106" s="78" t="s">
        <v>311</v>
      </c>
      <c r="B106" s="78" t="s">
        <v>2118</v>
      </c>
      <c r="C106" s="78" t="s">
        <v>2119</v>
      </c>
      <c r="D106" s="78" t="s">
        <v>2115</v>
      </c>
      <c r="E106" s="78" t="s">
        <v>2116</v>
      </c>
      <c r="F106" s="78" t="s">
        <v>313</v>
      </c>
    </row>
    <row r="107" spans="1:6" x14ac:dyDescent="0.35">
      <c r="A107" s="78" t="s">
        <v>293</v>
      </c>
      <c r="B107" s="78" t="s">
        <v>2120</v>
      </c>
      <c r="C107" s="78" t="s">
        <v>2121</v>
      </c>
      <c r="D107" s="78" t="s">
        <v>2115</v>
      </c>
      <c r="E107" s="78" t="s">
        <v>2116</v>
      </c>
      <c r="F107" s="78" t="s">
        <v>295</v>
      </c>
    </row>
    <row r="108" spans="1:6" ht="29" x14ac:dyDescent="0.35">
      <c r="A108" s="78" t="s">
        <v>2122</v>
      </c>
      <c r="B108" s="78" t="s">
        <v>2123</v>
      </c>
      <c r="C108" s="78" t="s">
        <v>2124</v>
      </c>
      <c r="D108" s="78" t="s">
        <v>2115</v>
      </c>
      <c r="E108" s="78" t="s">
        <v>2125</v>
      </c>
      <c r="F108" s="78" t="s">
        <v>2126</v>
      </c>
    </row>
    <row r="109" spans="1:6" x14ac:dyDescent="0.35">
      <c r="A109" s="78" t="s">
        <v>68</v>
      </c>
      <c r="B109" s="78" t="s">
        <v>2127</v>
      </c>
      <c r="C109" s="78" t="s">
        <v>68</v>
      </c>
      <c r="D109" s="78" t="s">
        <v>2115</v>
      </c>
      <c r="E109" s="78" t="s">
        <v>2125</v>
      </c>
      <c r="F109" s="78" t="s">
        <v>70</v>
      </c>
    </row>
    <row r="110" spans="1:6" x14ac:dyDescent="0.35">
      <c r="A110" s="78" t="s">
        <v>633</v>
      </c>
      <c r="B110" s="78" t="s">
        <v>2128</v>
      </c>
      <c r="C110" s="78" t="s">
        <v>633</v>
      </c>
      <c r="D110" s="78" t="s">
        <v>2129</v>
      </c>
      <c r="E110" s="78" t="s">
        <v>2130</v>
      </c>
      <c r="F110" s="78" t="s">
        <v>635</v>
      </c>
    </row>
    <row r="111" spans="1:6" x14ac:dyDescent="0.35">
      <c r="A111" s="78" t="s">
        <v>2131</v>
      </c>
      <c r="B111" s="78" t="s">
        <v>2132</v>
      </c>
      <c r="C111" s="78" t="s">
        <v>2133</v>
      </c>
      <c r="D111" s="78" t="s">
        <v>2129</v>
      </c>
      <c r="E111" s="78" t="s">
        <v>2134</v>
      </c>
      <c r="F111" s="78" t="s">
        <v>2135</v>
      </c>
    </row>
    <row r="112" spans="1:6" x14ac:dyDescent="0.35">
      <c r="A112" s="78" t="s">
        <v>660</v>
      </c>
      <c r="B112" s="78" t="s">
        <v>2136</v>
      </c>
      <c r="C112" s="78" t="s">
        <v>660</v>
      </c>
      <c r="D112" s="78" t="s">
        <v>2129</v>
      </c>
      <c r="E112" s="78" t="s">
        <v>2134</v>
      </c>
      <c r="F112" s="78" t="s">
        <v>662</v>
      </c>
    </row>
    <row r="113" spans="1:6" ht="29" x14ac:dyDescent="0.35">
      <c r="A113" s="78" t="s">
        <v>2137</v>
      </c>
      <c r="B113" s="78" t="s">
        <v>2138</v>
      </c>
      <c r="C113" s="78" t="s">
        <v>2139</v>
      </c>
      <c r="D113" s="78" t="s">
        <v>2129</v>
      </c>
      <c r="E113" s="78" t="s">
        <v>2134</v>
      </c>
      <c r="F113" s="78" t="s">
        <v>2140</v>
      </c>
    </row>
    <row r="114" spans="1:6" x14ac:dyDescent="0.35">
      <c r="A114" s="78" t="s">
        <v>516</v>
      </c>
      <c r="B114" s="78" t="s">
        <v>2141</v>
      </c>
      <c r="C114" s="78" t="s">
        <v>516</v>
      </c>
      <c r="D114" s="78" t="s">
        <v>2129</v>
      </c>
      <c r="E114" s="78" t="s">
        <v>2134</v>
      </c>
      <c r="F114" s="78" t="s">
        <v>518</v>
      </c>
    </row>
    <row r="115" spans="1:6" x14ac:dyDescent="0.35">
      <c r="A115" s="78" t="s">
        <v>891</v>
      </c>
      <c r="B115" s="78" t="s">
        <v>2142</v>
      </c>
      <c r="C115" s="78" t="s">
        <v>1425</v>
      </c>
      <c r="D115" s="78" t="s">
        <v>2129</v>
      </c>
      <c r="E115" s="78" t="s">
        <v>2134</v>
      </c>
      <c r="F115" s="78" t="s">
        <v>893</v>
      </c>
    </row>
    <row r="116" spans="1:6" x14ac:dyDescent="0.35">
      <c r="A116" s="78" t="s">
        <v>2143</v>
      </c>
      <c r="B116" s="78" t="s">
        <v>2144</v>
      </c>
      <c r="C116" s="78"/>
      <c r="D116" s="78" t="s">
        <v>2129</v>
      </c>
      <c r="E116" s="78" t="s">
        <v>2134</v>
      </c>
      <c r="F116" s="78" t="s">
        <v>2145</v>
      </c>
    </row>
    <row r="117" spans="1:6" x14ac:dyDescent="0.35">
      <c r="A117" s="78" t="s">
        <v>1305</v>
      </c>
      <c r="B117" s="78" t="s">
        <v>2146</v>
      </c>
      <c r="C117" s="78"/>
      <c r="D117" s="78" t="s">
        <v>2129</v>
      </c>
      <c r="E117" s="78" t="s">
        <v>2134</v>
      </c>
      <c r="F117" s="78" t="s">
        <v>792</v>
      </c>
    </row>
    <row r="118" spans="1:6" x14ac:dyDescent="0.35">
      <c r="A118" s="78" t="s">
        <v>215</v>
      </c>
      <c r="B118" s="78" t="s">
        <v>2147</v>
      </c>
      <c r="C118" s="78" t="s">
        <v>2148</v>
      </c>
      <c r="D118" s="78" t="s">
        <v>2129</v>
      </c>
      <c r="E118" s="78" t="s">
        <v>2149</v>
      </c>
      <c r="F118" s="78" t="s">
        <v>217</v>
      </c>
    </row>
    <row r="119" spans="1:6" x14ac:dyDescent="0.35">
      <c r="A119" s="78" t="s">
        <v>477</v>
      </c>
      <c r="B119" s="78" t="s">
        <v>2150</v>
      </c>
      <c r="C119" s="78" t="s">
        <v>477</v>
      </c>
      <c r="D119" s="78" t="s">
        <v>2129</v>
      </c>
      <c r="E119" s="78" t="s">
        <v>2149</v>
      </c>
      <c r="F119" s="78" t="s">
        <v>479</v>
      </c>
    </row>
    <row r="120" spans="1:6" x14ac:dyDescent="0.35">
      <c r="A120" s="78" t="s">
        <v>266</v>
      </c>
      <c r="B120" s="78" t="s">
        <v>2151</v>
      </c>
      <c r="C120" s="78" t="s">
        <v>266</v>
      </c>
      <c r="D120" s="78" t="s">
        <v>2129</v>
      </c>
      <c r="E120" s="78" t="s">
        <v>2149</v>
      </c>
      <c r="F120" s="78" t="s">
        <v>268</v>
      </c>
    </row>
    <row r="121" spans="1:6" x14ac:dyDescent="0.35">
      <c r="A121" s="78" t="s">
        <v>2152</v>
      </c>
      <c r="B121" s="78" t="s">
        <v>2153</v>
      </c>
      <c r="C121" s="78" t="s">
        <v>2152</v>
      </c>
      <c r="D121" s="78" t="s">
        <v>2129</v>
      </c>
      <c r="E121" s="78" t="s">
        <v>2149</v>
      </c>
      <c r="F121" s="78" t="s">
        <v>2154</v>
      </c>
    </row>
    <row r="122" spans="1:6" x14ac:dyDescent="0.35">
      <c r="A122" s="78" t="s">
        <v>2155</v>
      </c>
      <c r="B122" s="78" t="s">
        <v>2156</v>
      </c>
      <c r="C122" s="78" t="s">
        <v>2157</v>
      </c>
      <c r="D122" s="78" t="s">
        <v>2129</v>
      </c>
      <c r="E122" s="78" t="s">
        <v>2149</v>
      </c>
      <c r="F122" s="78" t="s">
        <v>2158</v>
      </c>
    </row>
    <row r="123" spans="1:6" x14ac:dyDescent="0.35">
      <c r="A123" s="78" t="s">
        <v>498</v>
      </c>
      <c r="B123" s="78" t="s">
        <v>2159</v>
      </c>
      <c r="C123" s="78" t="s">
        <v>2160</v>
      </c>
      <c r="D123" s="78" t="s">
        <v>2129</v>
      </c>
      <c r="E123" s="78" t="s">
        <v>2149</v>
      </c>
      <c r="F123" s="78" t="s">
        <v>500</v>
      </c>
    </row>
    <row r="124" spans="1:6" x14ac:dyDescent="0.35">
      <c r="A124" s="78" t="s">
        <v>2161</v>
      </c>
      <c r="B124" s="78" t="s">
        <v>2162</v>
      </c>
      <c r="C124" s="78" t="s">
        <v>2163</v>
      </c>
      <c r="D124" s="78" t="s">
        <v>2129</v>
      </c>
      <c r="E124" s="78" t="s">
        <v>2149</v>
      </c>
      <c r="F124" s="78" t="s">
        <v>2164</v>
      </c>
    </row>
    <row r="125" spans="1:6" x14ac:dyDescent="0.35">
      <c r="A125" s="78" t="s">
        <v>570</v>
      </c>
      <c r="B125" s="78" t="s">
        <v>2165</v>
      </c>
      <c r="C125" s="78" t="s">
        <v>570</v>
      </c>
      <c r="D125" s="78" t="s">
        <v>2129</v>
      </c>
      <c r="E125" s="78" t="s">
        <v>2149</v>
      </c>
      <c r="F125" s="78" t="s">
        <v>572</v>
      </c>
    </row>
    <row r="126" spans="1:6" x14ac:dyDescent="0.35">
      <c r="A126" s="78" t="s">
        <v>754</v>
      </c>
      <c r="B126" s="78" t="s">
        <v>2166</v>
      </c>
      <c r="C126" s="78" t="s">
        <v>2167</v>
      </c>
      <c r="D126" s="78" t="s">
        <v>2129</v>
      </c>
      <c r="E126" s="78" t="s">
        <v>2149</v>
      </c>
      <c r="F126" s="78" t="s">
        <v>756</v>
      </c>
    </row>
    <row r="127" spans="1:6" ht="29" x14ac:dyDescent="0.35">
      <c r="A127" s="78" t="s">
        <v>340</v>
      </c>
      <c r="B127" s="78" t="s">
        <v>2168</v>
      </c>
      <c r="C127" s="78" t="s">
        <v>2169</v>
      </c>
      <c r="D127" s="78" t="s">
        <v>2129</v>
      </c>
      <c r="E127" s="78" t="s">
        <v>698</v>
      </c>
      <c r="F127" s="78" t="s">
        <v>342</v>
      </c>
    </row>
    <row r="128" spans="1:6" x14ac:dyDescent="0.35">
      <c r="A128" s="78" t="s">
        <v>275</v>
      </c>
      <c r="B128" s="78" t="s">
        <v>2170</v>
      </c>
      <c r="C128" s="78" t="s">
        <v>1058</v>
      </c>
      <c r="D128" s="78" t="s">
        <v>2129</v>
      </c>
      <c r="E128" s="78" t="s">
        <v>698</v>
      </c>
      <c r="F128" s="78" t="s">
        <v>277</v>
      </c>
    </row>
    <row r="129" spans="1:6" x14ac:dyDescent="0.35">
      <c r="A129" s="78" t="s">
        <v>305</v>
      </c>
      <c r="B129" s="78" t="s">
        <v>2171</v>
      </c>
      <c r="C129" s="78" t="s">
        <v>2172</v>
      </c>
      <c r="D129" s="78" t="s">
        <v>2129</v>
      </c>
      <c r="E129" s="78" t="s">
        <v>698</v>
      </c>
      <c r="F129" s="78" t="s">
        <v>307</v>
      </c>
    </row>
    <row r="130" spans="1:6" x14ac:dyDescent="0.35">
      <c r="A130" s="78" t="s">
        <v>2173</v>
      </c>
      <c r="B130" s="78" t="s">
        <v>2174</v>
      </c>
      <c r="C130" s="78" t="s">
        <v>2175</v>
      </c>
      <c r="D130" s="78" t="s">
        <v>2129</v>
      </c>
      <c r="E130" s="78" t="s">
        <v>698</v>
      </c>
      <c r="F130" s="78" t="s">
        <v>139</v>
      </c>
    </row>
    <row r="131" spans="1:6" x14ac:dyDescent="0.35">
      <c r="A131" s="78" t="s">
        <v>863</v>
      </c>
      <c r="B131" s="78" t="s">
        <v>2176</v>
      </c>
      <c r="C131" s="78" t="s">
        <v>2177</v>
      </c>
      <c r="D131" s="78" t="s">
        <v>2129</v>
      </c>
      <c r="E131" s="78" t="s">
        <v>698</v>
      </c>
      <c r="F131" s="78" t="s">
        <v>277</v>
      </c>
    </row>
    <row r="132" spans="1:6" x14ac:dyDescent="0.35">
      <c r="A132" s="78" t="s">
        <v>1122</v>
      </c>
      <c r="B132" s="78" t="s">
        <v>2178</v>
      </c>
      <c r="C132" s="78" t="s">
        <v>2179</v>
      </c>
      <c r="D132" s="78" t="s">
        <v>2129</v>
      </c>
      <c r="E132" s="78" t="s">
        <v>698</v>
      </c>
      <c r="F132" s="78" t="s">
        <v>1125</v>
      </c>
    </row>
    <row r="133" spans="1:6" x14ac:dyDescent="0.35">
      <c r="A133" s="78" t="s">
        <v>2180</v>
      </c>
      <c r="B133" s="78" t="s">
        <v>2181</v>
      </c>
      <c r="C133" s="78" t="s">
        <v>2182</v>
      </c>
      <c r="D133" s="78" t="s">
        <v>2129</v>
      </c>
      <c r="E133" s="78" t="s">
        <v>698</v>
      </c>
      <c r="F133" s="78" t="s">
        <v>2183</v>
      </c>
    </row>
    <row r="134" spans="1:6" x14ac:dyDescent="0.35">
      <c r="A134" s="78" t="s">
        <v>1355</v>
      </c>
      <c r="B134" s="78" t="s">
        <v>2184</v>
      </c>
      <c r="C134" s="78" t="s">
        <v>2185</v>
      </c>
      <c r="D134" s="78" t="s">
        <v>2129</v>
      </c>
      <c r="E134" s="78" t="s">
        <v>698</v>
      </c>
      <c r="F134" s="78" t="s">
        <v>1358</v>
      </c>
    </row>
    <row r="135" spans="1:6" x14ac:dyDescent="0.35">
      <c r="A135" s="78" t="s">
        <v>2186</v>
      </c>
      <c r="B135" s="78" t="s">
        <v>2187</v>
      </c>
      <c r="C135" s="78" t="s">
        <v>2186</v>
      </c>
      <c r="D135" s="78" t="s">
        <v>2129</v>
      </c>
      <c r="E135" s="78" t="s">
        <v>698</v>
      </c>
      <c r="F135" s="78" t="s">
        <v>277</v>
      </c>
    </row>
    <row r="136" spans="1:6" ht="29" x14ac:dyDescent="0.35">
      <c r="A136" s="78" t="s">
        <v>334</v>
      </c>
      <c r="B136" s="78" t="s">
        <v>2188</v>
      </c>
      <c r="C136" s="78" t="s">
        <v>1079</v>
      </c>
      <c r="D136" s="78" t="s">
        <v>2189</v>
      </c>
      <c r="E136" s="78" t="s">
        <v>2190</v>
      </c>
      <c r="F136" s="78" t="s">
        <v>336</v>
      </c>
    </row>
    <row r="137" spans="1:6" ht="29" x14ac:dyDescent="0.35">
      <c r="A137" s="78" t="s">
        <v>2191</v>
      </c>
      <c r="B137" s="78" t="s">
        <v>2192</v>
      </c>
      <c r="C137" s="78" t="s">
        <v>2193</v>
      </c>
      <c r="D137" s="78" t="s">
        <v>2189</v>
      </c>
      <c r="E137" s="78" t="s">
        <v>2190</v>
      </c>
      <c r="F137" s="78" t="s">
        <v>2194</v>
      </c>
    </row>
    <row r="138" spans="1:6" ht="29" x14ac:dyDescent="0.35">
      <c r="A138" s="78" t="s">
        <v>2195</v>
      </c>
      <c r="B138" s="78" t="s">
        <v>2196</v>
      </c>
      <c r="C138" s="78"/>
      <c r="D138" s="78" t="s">
        <v>2189</v>
      </c>
      <c r="E138" s="78" t="s">
        <v>2190</v>
      </c>
      <c r="F138" s="78" t="s">
        <v>310</v>
      </c>
    </row>
    <row r="139" spans="1:6" ht="29" x14ac:dyDescent="0.35">
      <c r="A139" s="78" t="s">
        <v>546</v>
      </c>
      <c r="B139" s="78" t="s">
        <v>2197</v>
      </c>
      <c r="C139" s="78" t="s">
        <v>2198</v>
      </c>
      <c r="D139" s="78" t="s">
        <v>2189</v>
      </c>
      <c r="E139" s="78" t="s">
        <v>2190</v>
      </c>
      <c r="F139" s="78" t="s">
        <v>548</v>
      </c>
    </row>
    <row r="140" spans="1:6" ht="29" x14ac:dyDescent="0.35">
      <c r="A140" s="78" t="s">
        <v>2199</v>
      </c>
      <c r="B140" s="78" t="s">
        <v>2200</v>
      </c>
      <c r="C140" s="78" t="s">
        <v>2201</v>
      </c>
      <c r="D140" s="78" t="s">
        <v>2189</v>
      </c>
      <c r="E140" s="78" t="s">
        <v>2202</v>
      </c>
      <c r="F140" s="78" t="s">
        <v>2203</v>
      </c>
    </row>
    <row r="141" spans="1:6" ht="29" x14ac:dyDescent="0.35">
      <c r="A141" s="78" t="s">
        <v>564</v>
      </c>
      <c r="B141" s="78" t="s">
        <v>2204</v>
      </c>
      <c r="C141" s="78" t="s">
        <v>564</v>
      </c>
      <c r="D141" s="78" t="s">
        <v>2189</v>
      </c>
      <c r="E141" s="78" t="s">
        <v>2202</v>
      </c>
      <c r="F141" s="78" t="s">
        <v>566</v>
      </c>
    </row>
    <row r="142" spans="1:6" ht="29" x14ac:dyDescent="0.35">
      <c r="A142" s="78" t="s">
        <v>486</v>
      </c>
      <c r="B142" s="78" t="s">
        <v>2205</v>
      </c>
      <c r="C142" s="78" t="s">
        <v>486</v>
      </c>
      <c r="D142" s="78" t="s">
        <v>2189</v>
      </c>
      <c r="E142" s="78" t="s">
        <v>2202</v>
      </c>
      <c r="F142" s="78" t="s">
        <v>488</v>
      </c>
    </row>
    <row r="143" spans="1:6" ht="29" x14ac:dyDescent="0.35">
      <c r="A143" s="78" t="s">
        <v>2206</v>
      </c>
      <c r="B143" s="78" t="s">
        <v>2207</v>
      </c>
      <c r="C143" s="78" t="s">
        <v>2208</v>
      </c>
      <c r="D143" s="78" t="s">
        <v>2189</v>
      </c>
      <c r="E143" s="78" t="s">
        <v>2202</v>
      </c>
      <c r="F143" s="78" t="s">
        <v>274</v>
      </c>
    </row>
    <row r="144" spans="1:6" ht="29" x14ac:dyDescent="0.35">
      <c r="A144" s="78" t="s">
        <v>2209</v>
      </c>
      <c r="B144" s="78" t="s">
        <v>2210</v>
      </c>
      <c r="C144" s="78" t="s">
        <v>2211</v>
      </c>
      <c r="D144" s="78" t="s">
        <v>2189</v>
      </c>
      <c r="E144" s="78" t="s">
        <v>2202</v>
      </c>
      <c r="F144" s="78" t="s">
        <v>2212</v>
      </c>
    </row>
    <row r="145" spans="1:6" ht="29" x14ac:dyDescent="0.35">
      <c r="A145" s="78" t="s">
        <v>331</v>
      </c>
      <c r="B145" s="78" t="s">
        <v>2213</v>
      </c>
      <c r="C145" s="78" t="s">
        <v>2214</v>
      </c>
      <c r="D145" s="78" t="s">
        <v>2189</v>
      </c>
      <c r="E145" s="78" t="s">
        <v>2215</v>
      </c>
      <c r="F145" s="78" t="s">
        <v>333</v>
      </c>
    </row>
    <row r="146" spans="1:6" x14ac:dyDescent="0.35">
      <c r="A146" s="78" t="s">
        <v>1300</v>
      </c>
      <c r="B146" s="78" t="s">
        <v>2216</v>
      </c>
      <c r="C146" s="78" t="s">
        <v>1300</v>
      </c>
      <c r="D146" s="78" t="s">
        <v>2217</v>
      </c>
      <c r="E146" s="78" t="s">
        <v>2218</v>
      </c>
      <c r="F146" s="78" t="s">
        <v>724</v>
      </c>
    </row>
    <row r="147" spans="1:6" x14ac:dyDescent="0.35">
      <c r="A147" s="78" t="s">
        <v>361</v>
      </c>
      <c r="B147" s="78" t="s">
        <v>2219</v>
      </c>
      <c r="C147" s="78" t="s">
        <v>2220</v>
      </c>
      <c r="D147" s="78" t="s">
        <v>2217</v>
      </c>
      <c r="E147" s="78" t="s">
        <v>2221</v>
      </c>
      <c r="F147" s="78" t="s">
        <v>363</v>
      </c>
    </row>
    <row r="148" spans="1:6" x14ac:dyDescent="0.35">
      <c r="A148" s="78" t="s">
        <v>436</v>
      </c>
      <c r="B148" s="78" t="s">
        <v>2222</v>
      </c>
      <c r="C148" s="78" t="s">
        <v>2223</v>
      </c>
      <c r="D148" s="78" t="s">
        <v>2217</v>
      </c>
      <c r="E148" s="78" t="s">
        <v>2221</v>
      </c>
      <c r="F148" s="78" t="s">
        <v>438</v>
      </c>
    </row>
    <row r="149" spans="1:6" x14ac:dyDescent="0.35">
      <c r="A149" s="78" t="s">
        <v>2224</v>
      </c>
      <c r="B149" s="78" t="s">
        <v>2225</v>
      </c>
      <c r="C149" s="78" t="s">
        <v>2224</v>
      </c>
      <c r="D149" s="78" t="s">
        <v>2217</v>
      </c>
      <c r="E149" s="78" t="s">
        <v>2221</v>
      </c>
      <c r="F149" s="78" t="s">
        <v>378</v>
      </c>
    </row>
    <row r="150" spans="1:6" x14ac:dyDescent="0.35">
      <c r="A150" s="78" t="s">
        <v>784</v>
      </c>
      <c r="B150" s="78" t="s">
        <v>2226</v>
      </c>
      <c r="C150" s="78" t="s">
        <v>784</v>
      </c>
      <c r="D150" s="78" t="s">
        <v>2217</v>
      </c>
      <c r="E150" s="78" t="s">
        <v>2221</v>
      </c>
      <c r="F150" s="78" t="s">
        <v>786</v>
      </c>
    </row>
    <row r="151" spans="1:6" x14ac:dyDescent="0.35">
      <c r="A151" s="78" t="s">
        <v>2227</v>
      </c>
      <c r="B151" s="78" t="s">
        <v>2228</v>
      </c>
      <c r="C151" s="78" t="s">
        <v>2229</v>
      </c>
      <c r="D151" s="78" t="s">
        <v>2217</v>
      </c>
      <c r="E151" s="78" t="s">
        <v>2230</v>
      </c>
      <c r="F151" s="78" t="s">
        <v>184</v>
      </c>
    </row>
    <row r="152" spans="1:6" x14ac:dyDescent="0.35">
      <c r="A152" s="78" t="s">
        <v>612</v>
      </c>
      <c r="B152" s="78" t="s">
        <v>2231</v>
      </c>
      <c r="C152" s="78" t="s">
        <v>612</v>
      </c>
      <c r="D152" s="78" t="s">
        <v>2217</v>
      </c>
      <c r="E152" s="78" t="s">
        <v>2232</v>
      </c>
      <c r="F152" s="78" t="s">
        <v>614</v>
      </c>
    </row>
    <row r="153" spans="1:6" x14ac:dyDescent="0.35">
      <c r="A153" s="78" t="s">
        <v>802</v>
      </c>
      <c r="B153" s="78" t="s">
        <v>2233</v>
      </c>
      <c r="C153" s="78" t="s">
        <v>802</v>
      </c>
      <c r="D153" s="78" t="s">
        <v>2217</v>
      </c>
      <c r="E153" s="78" t="s">
        <v>2234</v>
      </c>
      <c r="F153" s="78" t="s">
        <v>804</v>
      </c>
    </row>
    <row r="154" spans="1:6" x14ac:dyDescent="0.35">
      <c r="A154" s="78" t="s">
        <v>2235</v>
      </c>
      <c r="B154" s="78" t="s">
        <v>2236</v>
      </c>
      <c r="C154" s="78" t="s">
        <v>2235</v>
      </c>
      <c r="D154" s="78" t="s">
        <v>2237</v>
      </c>
      <c r="E154" s="78" t="s">
        <v>2238</v>
      </c>
      <c r="F154" s="78" t="s">
        <v>686</v>
      </c>
    </row>
    <row r="155" spans="1:6" x14ac:dyDescent="0.35">
      <c r="A155" s="78" t="s">
        <v>113</v>
      </c>
      <c r="B155" s="78" t="s">
        <v>2239</v>
      </c>
      <c r="C155" s="78" t="s">
        <v>113</v>
      </c>
      <c r="D155" s="78" t="s">
        <v>2237</v>
      </c>
      <c r="E155" s="78" t="s">
        <v>2240</v>
      </c>
      <c r="F155" s="78" t="s">
        <v>115</v>
      </c>
    </row>
    <row r="156" spans="1:6" x14ac:dyDescent="0.35">
      <c r="A156" s="78" t="s">
        <v>65</v>
      </c>
      <c r="B156" s="78" t="s">
        <v>2241</v>
      </c>
      <c r="C156" s="78" t="s">
        <v>946</v>
      </c>
      <c r="D156" s="78" t="s">
        <v>2237</v>
      </c>
      <c r="E156" s="78" t="s">
        <v>2240</v>
      </c>
      <c r="F156" s="78" t="s">
        <v>67</v>
      </c>
    </row>
    <row r="157" spans="1:6" x14ac:dyDescent="0.35">
      <c r="A157" s="78" t="s">
        <v>810</v>
      </c>
      <c r="B157" s="78" t="s">
        <v>2242</v>
      </c>
      <c r="C157" s="78" t="s">
        <v>1368</v>
      </c>
      <c r="D157" s="78" t="s">
        <v>2237</v>
      </c>
      <c r="E157" s="78" t="s">
        <v>2240</v>
      </c>
      <c r="F157" s="78" t="s">
        <v>812</v>
      </c>
    </row>
    <row r="158" spans="1:6" x14ac:dyDescent="0.35">
      <c r="A158" s="78" t="s">
        <v>915</v>
      </c>
      <c r="B158" s="78" t="s">
        <v>2243</v>
      </c>
      <c r="C158" s="78" t="s">
        <v>1443</v>
      </c>
      <c r="D158" s="78" t="s">
        <v>2237</v>
      </c>
      <c r="E158" s="78" t="s">
        <v>2244</v>
      </c>
      <c r="F158" s="78" t="s">
        <v>917</v>
      </c>
    </row>
    <row r="159" spans="1:6" x14ac:dyDescent="0.35">
      <c r="A159" s="78" t="s">
        <v>504</v>
      </c>
      <c r="B159" s="78" t="s">
        <v>2245</v>
      </c>
      <c r="C159" s="78" t="s">
        <v>504</v>
      </c>
      <c r="D159" s="78" t="s">
        <v>2237</v>
      </c>
      <c r="E159" s="78" t="s">
        <v>2246</v>
      </c>
      <c r="F159" s="78" t="s">
        <v>506</v>
      </c>
    </row>
    <row r="160" spans="1:6" x14ac:dyDescent="0.35">
      <c r="A160" s="78" t="s">
        <v>218</v>
      </c>
      <c r="B160" s="78" t="s">
        <v>2247</v>
      </c>
      <c r="C160" s="78" t="s">
        <v>218</v>
      </c>
      <c r="D160" s="78" t="s">
        <v>2237</v>
      </c>
      <c r="E160" s="78" t="s">
        <v>2246</v>
      </c>
      <c r="F160" s="78" t="s">
        <v>220</v>
      </c>
    </row>
    <row r="161" spans="1:6" x14ac:dyDescent="0.35">
      <c r="A161" s="78" t="s">
        <v>56</v>
      </c>
      <c r="B161" s="78" t="s">
        <v>2248</v>
      </c>
      <c r="C161" s="78" t="s">
        <v>56</v>
      </c>
      <c r="D161" s="78" t="s">
        <v>2237</v>
      </c>
      <c r="E161" s="78" t="s">
        <v>2246</v>
      </c>
      <c r="F161" s="78" t="s">
        <v>58</v>
      </c>
    </row>
    <row r="162" spans="1:6" x14ac:dyDescent="0.35">
      <c r="A162" s="78" t="s">
        <v>636</v>
      </c>
      <c r="B162" s="78" t="s">
        <v>2249</v>
      </c>
      <c r="C162" s="78" t="s">
        <v>636</v>
      </c>
      <c r="D162" s="78" t="s">
        <v>2237</v>
      </c>
      <c r="E162" s="78" t="s">
        <v>2250</v>
      </c>
      <c r="F162" s="78" t="s">
        <v>638</v>
      </c>
    </row>
    <row r="163" spans="1:6" x14ac:dyDescent="0.35">
      <c r="A163" s="78" t="s">
        <v>254</v>
      </c>
      <c r="B163" s="78" t="s">
        <v>2251</v>
      </c>
      <c r="C163" s="78" t="s">
        <v>254</v>
      </c>
      <c r="D163" s="78" t="s">
        <v>2237</v>
      </c>
      <c r="E163" s="78" t="s">
        <v>2250</v>
      </c>
      <c r="F163" s="78" t="s">
        <v>256</v>
      </c>
    </row>
    <row r="164" spans="1:6" x14ac:dyDescent="0.35">
      <c r="A164" s="78" t="s">
        <v>373</v>
      </c>
      <c r="B164" s="78" t="s">
        <v>2252</v>
      </c>
      <c r="C164" s="78" t="s">
        <v>373</v>
      </c>
      <c r="D164" s="78" t="s">
        <v>2237</v>
      </c>
      <c r="E164" s="78" t="s">
        <v>2250</v>
      </c>
      <c r="F164" s="78" t="s">
        <v>375</v>
      </c>
    </row>
    <row r="165" spans="1:6" x14ac:dyDescent="0.35">
      <c r="A165" s="78" t="s">
        <v>540</v>
      </c>
      <c r="B165" s="78" t="s">
        <v>2253</v>
      </c>
      <c r="C165" s="78" t="s">
        <v>2254</v>
      </c>
      <c r="D165" s="78" t="s">
        <v>2237</v>
      </c>
      <c r="E165" s="78" t="s">
        <v>2250</v>
      </c>
      <c r="F165" s="78" t="s">
        <v>542</v>
      </c>
    </row>
    <row r="166" spans="1:6" x14ac:dyDescent="0.35">
      <c r="A166" s="78" t="s">
        <v>624</v>
      </c>
      <c r="B166" s="78" t="s">
        <v>2255</v>
      </c>
      <c r="C166" s="78" t="s">
        <v>2256</v>
      </c>
      <c r="D166" s="78" t="s">
        <v>2257</v>
      </c>
      <c r="E166" s="78" t="s">
        <v>2258</v>
      </c>
      <c r="F166" s="78" t="s">
        <v>626</v>
      </c>
    </row>
    <row r="167" spans="1:6" ht="29" x14ac:dyDescent="0.35">
      <c r="A167" s="78" t="s">
        <v>349</v>
      </c>
      <c r="B167" s="78" t="s">
        <v>2259</v>
      </c>
      <c r="C167" s="78" t="s">
        <v>1090</v>
      </c>
      <c r="D167" s="78" t="s">
        <v>2257</v>
      </c>
      <c r="E167" s="78" t="s">
        <v>2260</v>
      </c>
      <c r="F167" s="78" t="s">
        <v>351</v>
      </c>
    </row>
    <row r="168" spans="1:6" x14ac:dyDescent="0.35">
      <c r="A168" s="78" t="s">
        <v>2261</v>
      </c>
      <c r="B168" s="78" t="s">
        <v>2262</v>
      </c>
      <c r="C168" s="78" t="s">
        <v>2263</v>
      </c>
      <c r="D168" s="78" t="s">
        <v>2257</v>
      </c>
      <c r="E168" s="78" t="s">
        <v>2260</v>
      </c>
      <c r="F168" s="78" t="s">
        <v>402</v>
      </c>
    </row>
    <row r="169" spans="1:6" x14ac:dyDescent="0.35">
      <c r="A169" s="78" t="s">
        <v>2264</v>
      </c>
      <c r="B169" s="78" t="s">
        <v>2265</v>
      </c>
      <c r="C169" s="78" t="s">
        <v>2266</v>
      </c>
      <c r="D169" s="78" t="s">
        <v>2257</v>
      </c>
      <c r="E169" s="78" t="s">
        <v>2260</v>
      </c>
      <c r="F169" s="78" t="s">
        <v>2267</v>
      </c>
    </row>
    <row r="170" spans="1:6" x14ac:dyDescent="0.35">
      <c r="A170" s="78" t="s">
        <v>874</v>
      </c>
      <c r="B170" s="78" t="s">
        <v>2268</v>
      </c>
      <c r="C170" s="78" t="s">
        <v>1414</v>
      </c>
      <c r="D170" s="78" t="s">
        <v>2257</v>
      </c>
      <c r="E170" s="78" t="s">
        <v>2260</v>
      </c>
      <c r="F170" s="78" t="s">
        <v>876</v>
      </c>
    </row>
    <row r="171" spans="1:6" x14ac:dyDescent="0.35">
      <c r="A171" s="78" t="s">
        <v>140</v>
      </c>
      <c r="B171" s="78" t="s">
        <v>2269</v>
      </c>
      <c r="C171" s="78" t="s">
        <v>2270</v>
      </c>
      <c r="D171" s="78" t="s">
        <v>2257</v>
      </c>
      <c r="E171" s="78" t="s">
        <v>2260</v>
      </c>
      <c r="F171" s="78" t="s">
        <v>142</v>
      </c>
    </row>
    <row r="172" spans="1:6" x14ac:dyDescent="0.35">
      <c r="A172" s="78" t="s">
        <v>543</v>
      </c>
      <c r="B172" s="78" t="s">
        <v>2271</v>
      </c>
      <c r="C172" s="78" t="s">
        <v>1201</v>
      </c>
      <c r="D172" s="78" t="s">
        <v>2257</v>
      </c>
      <c r="E172" s="78" t="s">
        <v>2260</v>
      </c>
      <c r="F172" s="78" t="s">
        <v>545</v>
      </c>
    </row>
    <row r="173" spans="1:6" x14ac:dyDescent="0.35">
      <c r="A173" s="78" t="s">
        <v>2272</v>
      </c>
      <c r="B173" s="78" t="s">
        <v>2273</v>
      </c>
      <c r="C173" s="78" t="s">
        <v>2274</v>
      </c>
      <c r="D173" s="78" t="s">
        <v>2257</v>
      </c>
      <c r="E173" s="78" t="s">
        <v>2260</v>
      </c>
      <c r="F173" s="78" t="s">
        <v>2275</v>
      </c>
    </row>
    <row r="174" spans="1:6" x14ac:dyDescent="0.35">
      <c r="A174" s="78" t="s">
        <v>2276</v>
      </c>
      <c r="B174" s="78" t="s">
        <v>2277</v>
      </c>
      <c r="C174" s="78" t="s">
        <v>2278</v>
      </c>
      <c r="D174" s="78" t="s">
        <v>2257</v>
      </c>
      <c r="E174" s="78" t="s">
        <v>2279</v>
      </c>
      <c r="F174" s="78" t="s">
        <v>2280</v>
      </c>
    </row>
    <row r="175" spans="1:6" x14ac:dyDescent="0.35">
      <c r="A175" s="78" t="s">
        <v>2281</v>
      </c>
      <c r="B175" s="78" t="s">
        <v>2282</v>
      </c>
      <c r="C175" s="78" t="s">
        <v>2283</v>
      </c>
      <c r="D175" s="78" t="s">
        <v>2257</v>
      </c>
      <c r="E175" s="78" t="s">
        <v>2284</v>
      </c>
      <c r="F175" s="78" t="s">
        <v>91</v>
      </c>
    </row>
    <row r="176" spans="1:6" x14ac:dyDescent="0.35">
      <c r="A176" s="78" t="s">
        <v>433</v>
      </c>
      <c r="B176" s="78" t="s">
        <v>2285</v>
      </c>
      <c r="C176" s="78" t="s">
        <v>1147</v>
      </c>
      <c r="D176" s="78" t="s">
        <v>2257</v>
      </c>
      <c r="E176" s="78" t="s">
        <v>2284</v>
      </c>
      <c r="F176" s="78" t="s">
        <v>435</v>
      </c>
    </row>
    <row r="177" spans="1:6" x14ac:dyDescent="0.35">
      <c r="A177" s="78" t="s">
        <v>2286</v>
      </c>
      <c r="B177" s="78" t="s">
        <v>2287</v>
      </c>
      <c r="C177" s="78" t="s">
        <v>2288</v>
      </c>
      <c r="D177" s="78" t="s">
        <v>2257</v>
      </c>
      <c r="E177" s="78" t="s">
        <v>2284</v>
      </c>
      <c r="F177" s="78" t="s">
        <v>2289</v>
      </c>
    </row>
    <row r="178" spans="1:6" x14ac:dyDescent="0.35">
      <c r="A178" s="78" t="s">
        <v>2290</v>
      </c>
      <c r="B178" s="78" t="s">
        <v>2291</v>
      </c>
      <c r="C178" s="78" t="s">
        <v>2292</v>
      </c>
      <c r="D178" s="78" t="s">
        <v>2293</v>
      </c>
      <c r="E178" s="78" t="s">
        <v>524</v>
      </c>
      <c r="F178" s="78" t="s">
        <v>524</v>
      </c>
    </row>
    <row r="179" spans="1:6" x14ac:dyDescent="0.35">
      <c r="A179" s="78" t="s">
        <v>2294</v>
      </c>
      <c r="B179" s="78" t="s">
        <v>2295</v>
      </c>
      <c r="C179" s="78" t="s">
        <v>2294</v>
      </c>
      <c r="D179" s="78" t="s">
        <v>2293</v>
      </c>
      <c r="E179" s="78" t="s">
        <v>2296</v>
      </c>
      <c r="F179" s="78" t="s">
        <v>2297</v>
      </c>
    </row>
    <row r="180" spans="1:6" x14ac:dyDescent="0.35">
      <c r="A180" s="78" t="s">
        <v>2298</v>
      </c>
      <c r="B180" s="78" t="s">
        <v>2299</v>
      </c>
      <c r="C180" s="78" t="s">
        <v>2300</v>
      </c>
      <c r="D180" s="78" t="s">
        <v>2293</v>
      </c>
      <c r="E180" s="78" t="s">
        <v>2296</v>
      </c>
      <c r="F180" s="78" t="s">
        <v>2301</v>
      </c>
    </row>
    <row r="181" spans="1:6" x14ac:dyDescent="0.35">
      <c r="A181" s="78" t="s">
        <v>149</v>
      </c>
      <c r="B181" s="78" t="s">
        <v>2302</v>
      </c>
      <c r="C181" s="78" t="s">
        <v>2303</v>
      </c>
      <c r="D181" s="78" t="s">
        <v>2293</v>
      </c>
      <c r="E181" s="78" t="s">
        <v>2296</v>
      </c>
      <c r="F181" s="78" t="s">
        <v>151</v>
      </c>
    </row>
    <row r="182" spans="1:6" x14ac:dyDescent="0.35">
      <c r="A182" s="78" t="s">
        <v>2304</v>
      </c>
      <c r="B182" s="78" t="s">
        <v>2305</v>
      </c>
      <c r="C182" s="78" t="s">
        <v>2306</v>
      </c>
      <c r="D182" s="78" t="s">
        <v>2293</v>
      </c>
      <c r="E182" s="78" t="s">
        <v>2296</v>
      </c>
      <c r="F182" s="78" t="s">
        <v>2307</v>
      </c>
    </row>
    <row r="183" spans="1:6" x14ac:dyDescent="0.35">
      <c r="A183" s="78" t="s">
        <v>716</v>
      </c>
      <c r="B183" s="78" t="s">
        <v>2308</v>
      </c>
      <c r="C183" s="78" t="s">
        <v>2309</v>
      </c>
      <c r="D183" s="78" t="s">
        <v>2293</v>
      </c>
      <c r="E183" s="78" t="s">
        <v>2310</v>
      </c>
      <c r="F183" s="78" t="s">
        <v>718</v>
      </c>
    </row>
    <row r="184" spans="1:6" x14ac:dyDescent="0.35">
      <c r="A184" s="78" t="s">
        <v>314</v>
      </c>
      <c r="B184" s="78" t="s">
        <v>2311</v>
      </c>
      <c r="C184" s="78" t="s">
        <v>2312</v>
      </c>
      <c r="D184" s="78" t="s">
        <v>2293</v>
      </c>
      <c r="E184" s="78" t="s">
        <v>2310</v>
      </c>
      <c r="F184" s="78" t="s">
        <v>316</v>
      </c>
    </row>
    <row r="185" spans="1:6" x14ac:dyDescent="0.35">
      <c r="A185" s="78" t="s">
        <v>860</v>
      </c>
      <c r="B185" s="78" t="s">
        <v>2313</v>
      </c>
      <c r="C185" s="78" t="s">
        <v>2314</v>
      </c>
      <c r="D185" s="78" t="s">
        <v>2293</v>
      </c>
      <c r="E185" s="78" t="s">
        <v>2310</v>
      </c>
      <c r="F185" s="78" t="s">
        <v>862</v>
      </c>
    </row>
    <row r="186" spans="1:6" x14ac:dyDescent="0.35">
      <c r="A186" s="78" t="s">
        <v>2315</v>
      </c>
      <c r="B186" s="78" t="s">
        <v>2316</v>
      </c>
      <c r="C186" s="78" t="s">
        <v>2317</v>
      </c>
      <c r="D186" s="78" t="s">
        <v>2293</v>
      </c>
      <c r="E186" s="78" t="s">
        <v>2318</v>
      </c>
      <c r="F186" s="78" t="s">
        <v>2319</v>
      </c>
    </row>
    <row r="187" spans="1:6" x14ac:dyDescent="0.35">
      <c r="A187" s="78" t="s">
        <v>2320</v>
      </c>
      <c r="B187" s="78" t="s">
        <v>2321</v>
      </c>
      <c r="C187" s="78" t="s">
        <v>2322</v>
      </c>
      <c r="D187" s="78" t="s">
        <v>2293</v>
      </c>
      <c r="E187" s="78" t="s">
        <v>2318</v>
      </c>
      <c r="F187" s="78" t="s">
        <v>2323</v>
      </c>
    </row>
    <row r="188" spans="1:6" x14ac:dyDescent="0.35">
      <c r="A188" s="78" t="s">
        <v>495</v>
      </c>
      <c r="B188" s="78" t="s">
        <v>2324</v>
      </c>
      <c r="C188" s="78" t="s">
        <v>2325</v>
      </c>
      <c r="D188" s="78" t="s">
        <v>2293</v>
      </c>
      <c r="E188" s="78" t="s">
        <v>2318</v>
      </c>
      <c r="F188" s="78" t="s">
        <v>497</v>
      </c>
    </row>
    <row r="189" spans="1:6" x14ac:dyDescent="0.35">
      <c r="A189" s="78" t="s">
        <v>251</v>
      </c>
      <c r="B189" s="78" t="s">
        <v>2326</v>
      </c>
      <c r="C189" s="78"/>
      <c r="D189" s="78" t="s">
        <v>2327</v>
      </c>
      <c r="E189" s="78" t="s">
        <v>2327</v>
      </c>
      <c r="F189" s="78" t="s">
        <v>253</v>
      </c>
    </row>
    <row r="190" spans="1:6" x14ac:dyDescent="0.35">
      <c r="A190" s="78" t="s">
        <v>2328</v>
      </c>
      <c r="B190" s="78" t="s">
        <v>2329</v>
      </c>
      <c r="C190" s="78" t="s">
        <v>2328</v>
      </c>
      <c r="D190" s="78" t="s">
        <v>2330</v>
      </c>
      <c r="E190" s="78" t="s">
        <v>2330</v>
      </c>
      <c r="F190" s="78" t="s">
        <v>2331</v>
      </c>
    </row>
    <row r="191" spans="1:6" x14ac:dyDescent="0.35">
      <c r="A191" s="78" t="s">
        <v>2332</v>
      </c>
      <c r="B191" s="78" t="s">
        <v>744</v>
      </c>
      <c r="C191" s="78" t="s">
        <v>1313</v>
      </c>
      <c r="D191" s="78" t="s">
        <v>2333</v>
      </c>
      <c r="E191" s="78" t="s">
        <v>2334</v>
      </c>
      <c r="F191" s="78" t="s">
        <v>524</v>
      </c>
    </row>
  </sheetData>
  <pageMargins left="0.78740157499999996" right="0.78740157499999996" top="0.984251969" bottom="0.984251969" header="0.4921259845" footer="0.492125984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A1:M21"/>
  <sheetViews>
    <sheetView topLeftCell="C1" zoomScale="115" zoomScaleNormal="115" workbookViewId="0">
      <selection activeCell="H3" sqref="H3"/>
    </sheetView>
  </sheetViews>
  <sheetFormatPr baseColWidth="10" defaultColWidth="11" defaultRowHeight="15.5" x14ac:dyDescent="0.35"/>
  <cols>
    <col min="3" max="3" width="31.08203125" customWidth="1"/>
    <col min="258" max="258" width="31.08203125" customWidth="1"/>
    <col min="514" max="514" width="31.08203125" customWidth="1"/>
    <col min="770" max="770" width="31.08203125" customWidth="1"/>
    <col min="1026" max="1026" width="31.08203125" customWidth="1"/>
    <col min="1282" max="1282" width="31.08203125" customWidth="1"/>
    <col min="1538" max="1538" width="31.08203125" customWidth="1"/>
    <col min="1794" max="1794" width="31.08203125" customWidth="1"/>
    <col min="2050" max="2050" width="31.08203125" customWidth="1"/>
    <col min="2306" max="2306" width="31.08203125" customWidth="1"/>
    <col min="2562" max="2562" width="31.08203125" customWidth="1"/>
    <col min="2818" max="2818" width="31.08203125" customWidth="1"/>
    <col min="3074" max="3074" width="31.08203125" customWidth="1"/>
    <col min="3330" max="3330" width="31.08203125" customWidth="1"/>
    <col min="3586" max="3586" width="31.08203125" customWidth="1"/>
    <col min="3842" max="3842" width="31.08203125" customWidth="1"/>
    <col min="4098" max="4098" width="31.08203125" customWidth="1"/>
    <col min="4354" max="4354" width="31.08203125" customWidth="1"/>
    <col min="4610" max="4610" width="31.08203125" customWidth="1"/>
    <col min="4866" max="4866" width="31.08203125" customWidth="1"/>
    <col min="5122" max="5122" width="31.08203125" customWidth="1"/>
    <col min="5378" max="5378" width="31.08203125" customWidth="1"/>
    <col min="5634" max="5634" width="31.08203125" customWidth="1"/>
    <col min="5890" max="5890" width="31.08203125" customWidth="1"/>
    <col min="6146" max="6146" width="31.08203125" customWidth="1"/>
    <col min="6402" max="6402" width="31.08203125" customWidth="1"/>
    <col min="6658" max="6658" width="31.08203125" customWidth="1"/>
    <col min="6914" max="6914" width="31.08203125" customWidth="1"/>
    <col min="7170" max="7170" width="31.08203125" customWidth="1"/>
    <col min="7426" max="7426" width="31.08203125" customWidth="1"/>
    <col min="7682" max="7682" width="31.08203125" customWidth="1"/>
    <col min="7938" max="7938" width="31.08203125" customWidth="1"/>
    <col min="8194" max="8194" width="31.08203125" customWidth="1"/>
    <col min="8450" max="8450" width="31.08203125" customWidth="1"/>
    <col min="8706" max="8706" width="31.08203125" customWidth="1"/>
    <col min="8962" max="8962" width="31.08203125" customWidth="1"/>
    <col min="9218" max="9218" width="31.08203125" customWidth="1"/>
    <col min="9474" max="9474" width="31.08203125" customWidth="1"/>
    <col min="9730" max="9730" width="31.08203125" customWidth="1"/>
    <col min="9986" max="9986" width="31.08203125" customWidth="1"/>
    <col min="10242" max="10242" width="31.08203125" customWidth="1"/>
    <col min="10498" max="10498" width="31.08203125" customWidth="1"/>
    <col min="10754" max="10754" width="31.08203125" customWidth="1"/>
    <col min="11010" max="11010" width="31.08203125" customWidth="1"/>
    <col min="11266" max="11266" width="31.08203125" customWidth="1"/>
    <col min="11522" max="11522" width="31.08203125" customWidth="1"/>
    <col min="11778" max="11778" width="31.08203125" customWidth="1"/>
    <col min="12034" max="12034" width="31.08203125" customWidth="1"/>
    <col min="12290" max="12290" width="31.08203125" customWidth="1"/>
    <col min="12546" max="12546" width="31.08203125" customWidth="1"/>
    <col min="12802" max="12802" width="31.08203125" customWidth="1"/>
    <col min="13058" max="13058" width="31.08203125" customWidth="1"/>
    <col min="13314" max="13314" width="31.08203125" customWidth="1"/>
    <col min="13570" max="13570" width="31.08203125" customWidth="1"/>
    <col min="13826" max="13826" width="31.08203125" customWidth="1"/>
    <col min="14082" max="14082" width="31.08203125" customWidth="1"/>
    <col min="14338" max="14338" width="31.08203125" customWidth="1"/>
    <col min="14594" max="14594" width="31.08203125" customWidth="1"/>
    <col min="14850" max="14850" width="31.08203125" customWidth="1"/>
    <col min="15106" max="15106" width="31.08203125" customWidth="1"/>
    <col min="15362" max="15362" width="31.08203125" customWidth="1"/>
    <col min="15618" max="15618" width="31.08203125" customWidth="1"/>
    <col min="15874" max="15874" width="31.08203125" customWidth="1"/>
    <col min="16130" max="16130" width="31.08203125" customWidth="1"/>
  </cols>
  <sheetData>
    <row r="1" spans="1:13" x14ac:dyDescent="0.35">
      <c r="F1" s="4"/>
    </row>
    <row r="2" spans="1:13" x14ac:dyDescent="0.35">
      <c r="A2" s="4" t="s">
        <v>2335</v>
      </c>
      <c r="B2">
        <v>1</v>
      </c>
      <c r="C2" s="4"/>
      <c r="D2" s="4" t="s">
        <v>2336</v>
      </c>
      <c r="E2" t="s">
        <v>2337</v>
      </c>
      <c r="F2">
        <v>1</v>
      </c>
    </row>
    <row r="3" spans="1:13" ht="16" thickBot="1" x14ac:dyDescent="0.4">
      <c r="A3" s="4" t="s">
        <v>2338</v>
      </c>
      <c r="B3">
        <v>1</v>
      </c>
      <c r="C3" s="4" t="s">
        <v>2339</v>
      </c>
      <c r="D3" s="4" t="s">
        <v>2340</v>
      </c>
      <c r="E3" t="s">
        <v>2341</v>
      </c>
      <c r="F3">
        <v>2</v>
      </c>
      <c r="H3" s="4" t="s">
        <v>2335</v>
      </c>
      <c r="I3" s="4" t="s">
        <v>2338</v>
      </c>
      <c r="J3" s="4" t="s">
        <v>2342</v>
      </c>
      <c r="K3" s="4" t="s">
        <v>2343</v>
      </c>
      <c r="L3" s="20" t="s">
        <v>2344</v>
      </c>
      <c r="M3" s="4" t="s">
        <v>2345</v>
      </c>
    </row>
    <row r="4" spans="1:13" ht="16" thickBot="1" x14ac:dyDescent="0.4">
      <c r="A4" s="4" t="s">
        <v>2346</v>
      </c>
      <c r="B4">
        <v>2</v>
      </c>
      <c r="C4" s="4" t="s">
        <v>2347</v>
      </c>
      <c r="D4" s="4" t="s">
        <v>2348</v>
      </c>
      <c r="F4">
        <v>3</v>
      </c>
      <c r="H4" s="103" t="s">
        <v>2341</v>
      </c>
      <c r="I4" s="103" t="s">
        <v>2341</v>
      </c>
      <c r="J4" s="104" t="s">
        <v>2349</v>
      </c>
      <c r="K4" s="104" t="s">
        <v>2350</v>
      </c>
      <c r="L4" s="104" t="s">
        <v>2351</v>
      </c>
      <c r="M4" s="4" t="s">
        <v>2352</v>
      </c>
    </row>
    <row r="5" spans="1:13" ht="16" thickBot="1" x14ac:dyDescent="0.4">
      <c r="A5" s="4" t="s">
        <v>2342</v>
      </c>
      <c r="B5" s="4">
        <v>2</v>
      </c>
      <c r="C5" s="4" t="s">
        <v>2353</v>
      </c>
      <c r="D5" s="4" t="s">
        <v>2354</v>
      </c>
      <c r="F5">
        <v>4</v>
      </c>
      <c r="H5" s="102" t="s">
        <v>2339</v>
      </c>
      <c r="I5" s="102" t="s">
        <v>2351</v>
      </c>
      <c r="J5" s="103"/>
      <c r="K5" s="105" t="s">
        <v>2355</v>
      </c>
      <c r="L5" s="103" t="s">
        <v>2349</v>
      </c>
      <c r="M5" s="4" t="s">
        <v>2356</v>
      </c>
    </row>
    <row r="6" spans="1:13" ht="16" thickBot="1" x14ac:dyDescent="0.4">
      <c r="A6" s="4" t="s">
        <v>2343</v>
      </c>
      <c r="B6" s="4">
        <v>2</v>
      </c>
      <c r="C6" s="4" t="s">
        <v>2349</v>
      </c>
      <c r="D6" s="39"/>
      <c r="E6" s="39"/>
      <c r="F6" s="39"/>
      <c r="H6" s="103" t="s">
        <v>2350</v>
      </c>
      <c r="I6" s="103" t="s">
        <v>2349</v>
      </c>
      <c r="K6" s="105"/>
      <c r="L6" s="103" t="s">
        <v>2357</v>
      </c>
      <c r="M6" s="4" t="s">
        <v>2358</v>
      </c>
    </row>
    <row r="7" spans="1:13" ht="16" thickBot="1" x14ac:dyDescent="0.4">
      <c r="A7" s="20" t="s">
        <v>2344</v>
      </c>
      <c r="B7" s="4">
        <v>3</v>
      </c>
      <c r="D7" s="39"/>
      <c r="E7" s="39"/>
      <c r="F7" s="39"/>
      <c r="H7" s="103" t="s">
        <v>2355</v>
      </c>
      <c r="I7" s="103" t="s">
        <v>2357</v>
      </c>
      <c r="L7" s="103" t="s">
        <v>2359</v>
      </c>
      <c r="M7" s="4" t="s">
        <v>2360</v>
      </c>
    </row>
    <row r="8" spans="1:13" ht="16" thickBot="1" x14ac:dyDescent="0.4">
      <c r="A8" s="4" t="s">
        <v>2345</v>
      </c>
      <c r="B8" s="4">
        <v>3</v>
      </c>
      <c r="C8" s="4"/>
      <c r="D8" s="39"/>
      <c r="E8" s="39" t="str">
        <f ca="1">INDIRECT(A2)</f>
        <v xml:space="preserve"> 10 - 15 ans</v>
      </c>
      <c r="F8" s="39"/>
      <c r="H8" s="103" t="s">
        <v>2357</v>
      </c>
      <c r="I8" s="103" t="s">
        <v>2359</v>
      </c>
      <c r="M8" s="4" t="s">
        <v>2361</v>
      </c>
    </row>
    <row r="9" spans="1:13" ht="16" thickBot="1" x14ac:dyDescent="0.4">
      <c r="B9" s="4">
        <v>3</v>
      </c>
      <c r="C9" s="4" t="s">
        <v>2347</v>
      </c>
      <c r="H9" s="103" t="s">
        <v>2359</v>
      </c>
      <c r="M9" s="4" t="s">
        <v>2362</v>
      </c>
    </row>
    <row r="10" spans="1:13" x14ac:dyDescent="0.35">
      <c r="A10" s="4"/>
      <c r="B10" s="4">
        <v>4</v>
      </c>
      <c r="C10" s="4" t="s">
        <v>2363</v>
      </c>
      <c r="H10" s="4"/>
    </row>
    <row r="11" spans="1:13" x14ac:dyDescent="0.35">
      <c r="A11" s="39" t="s">
        <v>2364</v>
      </c>
      <c r="B11" s="4">
        <v>5</v>
      </c>
      <c r="C11" s="4" t="s">
        <v>2365</v>
      </c>
    </row>
    <row r="12" spans="1:13" x14ac:dyDescent="0.35">
      <c r="A12" s="4" t="s">
        <v>2366</v>
      </c>
      <c r="B12" s="39"/>
    </row>
    <row r="13" spans="1:13" x14ac:dyDescent="0.35">
      <c r="A13" s="4" t="s">
        <v>2367</v>
      </c>
      <c r="B13" s="4"/>
      <c r="D13" s="39"/>
    </row>
    <row r="14" spans="1:13" x14ac:dyDescent="0.35">
      <c r="A14" s="4" t="s">
        <v>2368</v>
      </c>
      <c r="D14" s="4"/>
    </row>
    <row r="15" spans="1:13" x14ac:dyDescent="0.35">
      <c r="A15" s="4" t="s">
        <v>2369</v>
      </c>
      <c r="B15" s="4"/>
    </row>
    <row r="16" spans="1:13" x14ac:dyDescent="0.35">
      <c r="B16" s="39"/>
    </row>
    <row r="17" spans="2:3" x14ac:dyDescent="0.35">
      <c r="B17" s="4"/>
      <c r="C17" s="39"/>
    </row>
    <row r="18" spans="2:3" x14ac:dyDescent="0.35">
      <c r="B18" s="4"/>
      <c r="C18" s="4">
        <v>1</v>
      </c>
    </row>
    <row r="19" spans="2:3" x14ac:dyDescent="0.35">
      <c r="B19" s="4"/>
      <c r="C19">
        <v>2</v>
      </c>
    </row>
    <row r="20" spans="2:3" x14ac:dyDescent="0.35">
      <c r="B20" s="4"/>
      <c r="C20">
        <v>3</v>
      </c>
    </row>
    <row r="21" spans="2:3" x14ac:dyDescent="0.35">
      <c r="C21">
        <v>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1">
    <tabColor theme="6" tint="0.79998168889431442"/>
  </sheetPr>
  <dimension ref="A1:A71"/>
  <sheetViews>
    <sheetView zoomScale="60" zoomScaleNormal="60" workbookViewId="0">
      <selection activeCell="B3" sqref="B3:B29"/>
    </sheetView>
  </sheetViews>
  <sheetFormatPr baseColWidth="10" defaultColWidth="11" defaultRowHeight="15.5" x14ac:dyDescent="0.35"/>
  <sheetData>
    <row r="1" spans="1:1" x14ac:dyDescent="0.35">
      <c r="A1" s="14" t="s">
        <v>2370</v>
      </c>
    </row>
    <row r="2" spans="1:1" x14ac:dyDescent="0.35">
      <c r="A2" s="15"/>
    </row>
    <row r="3" spans="1:1" x14ac:dyDescent="0.35">
      <c r="A3" s="16" t="s">
        <v>2371</v>
      </c>
    </row>
    <row r="4" spans="1:1" ht="18" x14ac:dyDescent="0.45">
      <c r="A4" s="17" t="s">
        <v>2372</v>
      </c>
    </row>
    <row r="5" spans="1:1" x14ac:dyDescent="0.35">
      <c r="A5" s="15"/>
    </row>
    <row r="6" spans="1:1" x14ac:dyDescent="0.35">
      <c r="A6" s="16" t="s">
        <v>2373</v>
      </c>
    </row>
    <row r="8" spans="1:1" x14ac:dyDescent="0.35">
      <c r="A8" s="14"/>
    </row>
    <row r="39" spans="1:1" x14ac:dyDescent="0.35">
      <c r="A39" s="19">
        <v>-2</v>
      </c>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9" spans="1:1" ht="17" x14ac:dyDescent="0.35">
      <c r="A59" s="14" t="s">
        <v>2374</v>
      </c>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20" t="s">
        <v>2375</v>
      </c>
    </row>
    <row r="69" spans="1:1" x14ac:dyDescent="0.35">
      <c r="A69" s="21" t="s">
        <v>2376</v>
      </c>
    </row>
    <row r="71" spans="1:1" ht="20" x14ac:dyDescent="0.4">
      <c r="A71" s="22" t="s">
        <v>2377</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0">
    <tabColor theme="6" tint="0.79998168889431442"/>
  </sheetPr>
  <dimension ref="B30"/>
  <sheetViews>
    <sheetView workbookViewId="0">
      <selection activeCell="B30" sqref="B30"/>
    </sheetView>
  </sheetViews>
  <sheetFormatPr baseColWidth="10" defaultColWidth="11" defaultRowHeight="15.5" x14ac:dyDescent="0.35"/>
  <sheetData>
    <row r="30" spans="2:2" ht="17.5" x14ac:dyDescent="0.35">
      <c r="B30" s="23" t="s">
        <v>2378</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9704-0B20-4703-95F7-520553597B23}">
  <sheetPr codeName="Feuil29">
    <tabColor rgb="FFFF9966"/>
  </sheetPr>
  <dimension ref="A1:N29"/>
  <sheetViews>
    <sheetView workbookViewId="0">
      <selection activeCell="H38" sqref="H38"/>
    </sheetView>
  </sheetViews>
  <sheetFormatPr baseColWidth="10" defaultColWidth="11" defaultRowHeight="15.5" x14ac:dyDescent="0.35"/>
  <sheetData>
    <row r="1" spans="1:14" x14ac:dyDescent="0.35">
      <c r="A1" s="176" t="s">
        <v>2403</v>
      </c>
      <c r="B1" s="49"/>
      <c r="C1" s="49"/>
      <c r="D1" s="49"/>
      <c r="E1" s="49"/>
      <c r="F1" s="49"/>
      <c r="G1" s="49"/>
      <c r="H1" s="49"/>
      <c r="I1" s="49"/>
      <c r="J1" s="49"/>
      <c r="K1" s="49"/>
      <c r="L1" s="49"/>
      <c r="M1" s="49"/>
      <c r="N1" s="49"/>
    </row>
    <row r="2" spans="1:14" x14ac:dyDescent="0.35">
      <c r="A2" s="49"/>
      <c r="B2" s="49"/>
      <c r="C2" s="49"/>
      <c r="D2" s="49"/>
      <c r="E2" s="49"/>
      <c r="F2" s="49"/>
      <c r="G2" s="49"/>
      <c r="H2" s="49"/>
      <c r="I2" s="49"/>
      <c r="J2" s="49"/>
      <c r="K2" s="49"/>
      <c r="L2" s="49"/>
      <c r="M2" s="49"/>
      <c r="N2" s="49"/>
    </row>
    <row r="3" spans="1:14" x14ac:dyDescent="0.35">
      <c r="A3" s="49"/>
      <c r="B3" s="49"/>
      <c r="C3" s="49"/>
      <c r="D3" s="49"/>
      <c r="E3" s="49"/>
      <c r="F3" s="49"/>
      <c r="G3" s="49"/>
      <c r="H3" s="49"/>
      <c r="I3" s="49"/>
      <c r="J3" s="49"/>
      <c r="K3" s="49"/>
      <c r="L3" s="49"/>
      <c r="M3" s="49"/>
      <c r="N3" s="49"/>
    </row>
    <row r="4" spans="1:14" x14ac:dyDescent="0.35">
      <c r="A4" s="49"/>
      <c r="B4" s="49"/>
      <c r="C4" s="49"/>
      <c r="D4" s="49"/>
      <c r="E4" s="49"/>
      <c r="F4" s="49"/>
      <c r="G4" s="49"/>
      <c r="H4" s="49"/>
      <c r="I4" s="49"/>
      <c r="J4" s="49"/>
      <c r="K4" s="49"/>
      <c r="L4" s="49"/>
      <c r="M4" s="49"/>
      <c r="N4" s="49"/>
    </row>
    <row r="5" spans="1:14" x14ac:dyDescent="0.35">
      <c r="A5" s="49"/>
      <c r="B5" s="49"/>
      <c r="C5" s="49"/>
      <c r="D5" s="49"/>
      <c r="E5" s="49"/>
      <c r="F5" s="49"/>
      <c r="G5" s="49"/>
      <c r="H5" s="49"/>
      <c r="I5" s="49"/>
      <c r="J5" s="49"/>
      <c r="K5" s="49"/>
      <c r="L5" s="49"/>
      <c r="M5" s="49"/>
      <c r="N5" s="49"/>
    </row>
    <row r="6" spans="1:14" x14ac:dyDescent="0.35">
      <c r="A6" s="49"/>
      <c r="B6" s="49"/>
      <c r="C6" s="49"/>
      <c r="D6" s="49"/>
      <c r="E6" s="49"/>
      <c r="F6" s="49"/>
      <c r="G6" s="49"/>
      <c r="H6" s="49"/>
      <c r="I6" s="49"/>
      <c r="J6" s="49"/>
      <c r="K6" s="49"/>
      <c r="L6" s="49"/>
      <c r="M6" s="49"/>
      <c r="N6" s="49"/>
    </row>
    <row r="7" spans="1:14" x14ac:dyDescent="0.35">
      <c r="A7" s="49"/>
      <c r="B7" s="49"/>
      <c r="C7" s="49"/>
      <c r="D7" s="49"/>
      <c r="E7" s="49"/>
      <c r="F7" s="49"/>
      <c r="G7" s="49"/>
      <c r="H7" s="49"/>
      <c r="I7" s="49"/>
      <c r="J7" s="49"/>
      <c r="K7" s="49"/>
      <c r="L7" s="49"/>
      <c r="M7" s="49"/>
      <c r="N7" s="49"/>
    </row>
    <row r="8" spans="1:14" x14ac:dyDescent="0.35">
      <c r="A8" s="49"/>
      <c r="B8" s="49"/>
      <c r="C8" s="49"/>
      <c r="D8" s="49"/>
      <c r="E8" s="49"/>
      <c r="F8" s="49"/>
      <c r="G8" s="49"/>
      <c r="H8" s="49"/>
      <c r="I8" s="49"/>
      <c r="J8" s="49"/>
      <c r="K8" s="49"/>
      <c r="L8" s="49"/>
      <c r="M8" s="49"/>
      <c r="N8" s="49"/>
    </row>
    <row r="9" spans="1:14" x14ac:dyDescent="0.35">
      <c r="A9" s="49"/>
      <c r="B9" s="49"/>
      <c r="C9" s="49"/>
      <c r="D9" s="49"/>
      <c r="E9" s="49"/>
      <c r="F9" s="49"/>
      <c r="G9" s="49"/>
      <c r="H9" s="49"/>
      <c r="I9" s="49"/>
      <c r="J9" s="49"/>
      <c r="K9" s="49"/>
      <c r="L9" s="49"/>
      <c r="M9" s="49"/>
      <c r="N9" s="49"/>
    </row>
    <row r="10" spans="1:14" x14ac:dyDescent="0.35">
      <c r="A10" s="49"/>
      <c r="B10" s="49"/>
      <c r="C10" s="49"/>
      <c r="D10" s="49"/>
      <c r="E10" s="49"/>
      <c r="F10" s="49"/>
      <c r="G10" s="49"/>
      <c r="H10" s="49"/>
      <c r="I10" s="49"/>
      <c r="J10" s="49"/>
      <c r="K10" s="49"/>
      <c r="L10" s="49"/>
      <c r="M10" s="49"/>
      <c r="N10" s="49"/>
    </row>
    <row r="11" spans="1:14" x14ac:dyDescent="0.35">
      <c r="A11" s="49"/>
      <c r="B11" s="49"/>
      <c r="C11" s="49"/>
      <c r="D11" s="49"/>
      <c r="E11" s="49"/>
      <c r="F11" s="49"/>
      <c r="G11" s="49"/>
      <c r="H11" s="49"/>
      <c r="I11" s="49"/>
      <c r="J11" s="49"/>
      <c r="K11" s="49"/>
      <c r="L11" s="49"/>
      <c r="M11" s="49"/>
      <c r="N11" s="49"/>
    </row>
    <row r="12" spans="1:14" x14ac:dyDescent="0.35">
      <c r="A12" s="49"/>
      <c r="B12" s="177" t="s">
        <v>2404</v>
      </c>
      <c r="C12" s="49"/>
      <c r="D12" s="177"/>
      <c r="E12" s="49"/>
      <c r="F12" s="49"/>
      <c r="G12" s="49"/>
      <c r="H12" s="49"/>
      <c r="I12" s="49"/>
      <c r="J12" s="49"/>
      <c r="K12" s="49"/>
      <c r="L12" s="49"/>
      <c r="M12" s="49"/>
      <c r="N12" s="49"/>
    </row>
    <row r="13" spans="1:14" x14ac:dyDescent="0.35">
      <c r="A13" s="314" t="s">
        <v>2405</v>
      </c>
      <c r="B13" s="314"/>
      <c r="C13" s="314"/>
      <c r="D13" s="314"/>
      <c r="E13" s="49"/>
      <c r="F13" s="49"/>
      <c r="G13" s="49"/>
      <c r="H13" s="49"/>
      <c r="I13" s="49"/>
      <c r="J13" s="49"/>
      <c r="K13" s="49"/>
      <c r="L13" s="49"/>
      <c r="M13" s="49"/>
      <c r="N13" s="49"/>
    </row>
    <row r="14" spans="1:14" x14ac:dyDescent="0.35">
      <c r="A14" s="49"/>
      <c r="B14" s="71" t="s">
        <v>2406</v>
      </c>
      <c r="C14" s="49"/>
      <c r="D14" s="49"/>
      <c r="E14" s="49"/>
      <c r="F14" s="49"/>
      <c r="G14" s="49"/>
      <c r="H14" s="49"/>
      <c r="I14" s="49"/>
      <c r="J14" s="49"/>
      <c r="K14" s="49"/>
      <c r="L14" s="49"/>
      <c r="M14" s="49"/>
      <c r="N14" s="49"/>
    </row>
    <row r="15" spans="1:14" x14ac:dyDescent="0.35">
      <c r="A15" s="49"/>
      <c r="B15" s="71" t="s">
        <v>2407</v>
      </c>
      <c r="C15" s="49"/>
      <c r="D15" s="49"/>
      <c r="E15" s="49"/>
      <c r="F15" s="49"/>
      <c r="G15" s="49"/>
      <c r="H15" s="49"/>
      <c r="I15" s="49"/>
      <c r="J15" s="49"/>
      <c r="K15" s="49"/>
      <c r="L15" s="49"/>
      <c r="M15" s="49"/>
      <c r="N15" s="49"/>
    </row>
    <row r="16" spans="1:14" x14ac:dyDescent="0.35">
      <c r="A16" s="49"/>
      <c r="B16" s="49"/>
      <c r="C16" s="49"/>
      <c r="D16" s="49"/>
      <c r="E16" s="49"/>
      <c r="F16" s="49"/>
      <c r="G16" s="49"/>
      <c r="H16" s="49"/>
      <c r="I16" s="49"/>
      <c r="J16" s="49"/>
      <c r="K16" s="49"/>
      <c r="L16" s="49"/>
      <c r="M16" s="49"/>
      <c r="N16" s="49"/>
    </row>
    <row r="17" spans="1:14" x14ac:dyDescent="0.35">
      <c r="A17" s="49"/>
      <c r="B17" s="49"/>
      <c r="C17" s="49"/>
      <c r="D17" s="49"/>
      <c r="E17" s="49"/>
      <c r="F17" s="49"/>
      <c r="G17" s="49"/>
      <c r="H17" s="49"/>
      <c r="I17" s="49"/>
      <c r="J17" s="49"/>
      <c r="K17" s="49"/>
      <c r="L17" s="49"/>
      <c r="M17" s="49"/>
      <c r="N17" s="49"/>
    </row>
    <row r="18" spans="1:14" x14ac:dyDescent="0.35">
      <c r="A18" s="49"/>
      <c r="B18" s="49"/>
      <c r="C18" s="49"/>
      <c r="D18" s="49"/>
      <c r="E18" s="49"/>
      <c r="F18" s="49"/>
      <c r="G18" s="49"/>
      <c r="H18" s="49"/>
      <c r="I18" s="49"/>
      <c r="J18" s="49"/>
      <c r="K18" s="49"/>
      <c r="L18" s="49"/>
      <c r="M18" s="49"/>
      <c r="N18" s="49"/>
    </row>
    <row r="19" spans="1:14" x14ac:dyDescent="0.35">
      <c r="A19" s="49"/>
      <c r="B19" s="49"/>
      <c r="C19" s="49"/>
      <c r="D19" s="49"/>
      <c r="E19" s="49"/>
      <c r="F19" s="49"/>
      <c r="G19" s="49"/>
      <c r="H19" s="49"/>
      <c r="I19" s="49"/>
      <c r="J19" s="49"/>
      <c r="K19" s="49"/>
      <c r="L19" s="49"/>
      <c r="M19" s="49"/>
      <c r="N19" s="49"/>
    </row>
    <row r="20" spans="1:14" x14ac:dyDescent="0.35">
      <c r="A20" s="49"/>
      <c r="B20" s="49"/>
      <c r="C20" s="49"/>
      <c r="D20" s="49"/>
      <c r="E20" s="49"/>
      <c r="F20" s="49"/>
      <c r="G20" s="49"/>
      <c r="H20" s="49"/>
      <c r="I20" s="49"/>
      <c r="J20" s="49"/>
      <c r="K20" s="49"/>
      <c r="L20" s="49"/>
      <c r="M20" s="49"/>
      <c r="N20" s="49"/>
    </row>
    <row r="21" spans="1:14" x14ac:dyDescent="0.35">
      <c r="A21" s="49"/>
      <c r="B21" s="49"/>
      <c r="C21" s="49"/>
      <c r="D21" s="49"/>
      <c r="E21" s="49"/>
      <c r="F21" s="49"/>
      <c r="G21" s="49"/>
      <c r="H21" s="49"/>
      <c r="I21" s="49"/>
      <c r="J21" s="49"/>
      <c r="K21" s="49"/>
      <c r="L21" s="49"/>
      <c r="M21" s="49"/>
      <c r="N21" s="49"/>
    </row>
    <row r="22" spans="1:14" x14ac:dyDescent="0.35">
      <c r="A22" s="49"/>
      <c r="B22" s="49"/>
      <c r="C22" s="49"/>
      <c r="D22" s="49"/>
      <c r="E22" s="49"/>
      <c r="F22" s="49"/>
      <c r="G22" s="49"/>
      <c r="H22" s="49"/>
      <c r="I22" s="49"/>
      <c r="J22" s="49"/>
      <c r="K22" s="49"/>
      <c r="L22" s="49"/>
      <c r="M22" s="49"/>
      <c r="N22" s="49"/>
    </row>
    <row r="23" spans="1:14" x14ac:dyDescent="0.35">
      <c r="A23" s="49"/>
      <c r="B23" s="49"/>
      <c r="C23" s="49"/>
      <c r="D23" s="49"/>
      <c r="E23" s="49"/>
      <c r="F23" s="49"/>
      <c r="G23" s="49"/>
      <c r="H23" s="49"/>
      <c r="I23" s="49"/>
      <c r="J23" s="49"/>
      <c r="K23" s="49"/>
      <c r="L23" s="49"/>
      <c r="M23" s="49"/>
      <c r="N23" s="49"/>
    </row>
    <row r="24" spans="1:14" x14ac:dyDescent="0.35">
      <c r="A24" s="49"/>
      <c r="B24" s="49"/>
      <c r="C24" s="49"/>
      <c r="D24" s="49"/>
      <c r="E24" s="49"/>
      <c r="F24" s="49"/>
      <c r="G24" s="49"/>
      <c r="H24" s="49"/>
      <c r="I24" s="49"/>
      <c r="J24" s="49"/>
      <c r="K24" s="49"/>
      <c r="L24" s="49"/>
      <c r="M24" s="49"/>
      <c r="N24" s="49"/>
    </row>
    <row r="25" spans="1:14" x14ac:dyDescent="0.35">
      <c r="A25" s="49"/>
      <c r="B25" s="49"/>
      <c r="C25" s="49"/>
      <c r="D25" s="49"/>
      <c r="E25" s="49"/>
      <c r="F25" s="49"/>
      <c r="G25" s="49"/>
      <c r="H25" s="49"/>
      <c r="I25" s="49"/>
      <c r="J25" s="49"/>
      <c r="K25" s="49"/>
      <c r="L25" s="49"/>
      <c r="M25" s="49"/>
      <c r="N25" s="49"/>
    </row>
    <row r="26" spans="1:14" x14ac:dyDescent="0.35">
      <c r="A26" s="49"/>
      <c r="B26" s="49"/>
      <c r="C26" s="49"/>
      <c r="D26" s="49"/>
      <c r="E26" s="49"/>
      <c r="F26" s="49"/>
      <c r="G26" s="49"/>
      <c r="H26" s="49"/>
      <c r="I26" s="49"/>
      <c r="J26" s="49"/>
      <c r="K26" s="49"/>
      <c r="L26" s="49"/>
      <c r="M26" s="49"/>
      <c r="N26" s="49"/>
    </row>
    <row r="27" spans="1:14" x14ac:dyDescent="0.35">
      <c r="A27" s="49"/>
      <c r="B27" s="49"/>
      <c r="C27" s="49"/>
      <c r="D27" s="49"/>
      <c r="E27" s="49"/>
      <c r="F27" s="49"/>
      <c r="G27" s="49"/>
      <c r="H27" s="49"/>
      <c r="I27" s="49"/>
      <c r="J27" s="49"/>
      <c r="K27" s="49"/>
      <c r="L27" s="49"/>
      <c r="M27" s="49"/>
      <c r="N27" s="49"/>
    </row>
    <row r="28" spans="1:14" x14ac:dyDescent="0.35">
      <c r="A28" s="49"/>
      <c r="B28" s="49"/>
      <c r="C28" s="49"/>
      <c r="D28" s="49"/>
      <c r="E28" s="49"/>
      <c r="F28" s="49"/>
      <c r="G28" s="49"/>
      <c r="H28" s="49"/>
      <c r="I28" s="49"/>
      <c r="J28" s="49"/>
      <c r="K28" s="49"/>
      <c r="L28" s="49"/>
      <c r="M28" s="49"/>
      <c r="N28" s="49"/>
    </row>
    <row r="29" spans="1:14" x14ac:dyDescent="0.35">
      <c r="A29" s="49"/>
      <c r="B29" s="49"/>
      <c r="C29" s="49"/>
      <c r="D29" s="49"/>
      <c r="E29" s="49"/>
      <c r="F29" s="49"/>
      <c r="G29" s="49"/>
      <c r="H29" s="49"/>
      <c r="I29" s="49"/>
      <c r="J29" s="49"/>
      <c r="K29" s="49"/>
      <c r="L29" s="49"/>
      <c r="M29" s="49"/>
      <c r="N29" s="49"/>
    </row>
  </sheetData>
  <mergeCells count="1">
    <mergeCell ref="A13:D13"/>
  </mergeCells>
  <hyperlinks>
    <hyperlink ref="B12" r:id="rId1" xr:uid="{DDF1672B-AEC1-4B9E-BBD3-EEB17E3F614D}"/>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3">
    <tabColor theme="8" tint="0.79998168889431442"/>
  </sheetPr>
  <dimension ref="B1:L29"/>
  <sheetViews>
    <sheetView workbookViewId="0">
      <selection activeCell="B18" sqref="B18:E19"/>
    </sheetView>
  </sheetViews>
  <sheetFormatPr baseColWidth="10" defaultColWidth="11" defaultRowHeight="15.5" x14ac:dyDescent="0.35"/>
  <sheetData>
    <row r="1" spans="2:12" ht="15.75" customHeight="1" x14ac:dyDescent="0.35">
      <c r="B1" s="318" t="s">
        <v>2379</v>
      </c>
      <c r="C1" s="318"/>
      <c r="D1" s="318"/>
      <c r="E1" s="318"/>
      <c r="F1" s="318"/>
      <c r="G1" s="318"/>
      <c r="H1" s="318"/>
      <c r="I1" s="318"/>
      <c r="J1" s="318"/>
      <c r="K1" s="318"/>
      <c r="L1" s="318"/>
    </row>
    <row r="2" spans="2:12" x14ac:dyDescent="0.35">
      <c r="B2" s="315" t="s">
        <v>2380</v>
      </c>
      <c r="C2" s="315"/>
      <c r="D2" s="315"/>
      <c r="E2" s="315"/>
      <c r="F2" s="315"/>
      <c r="G2" s="315"/>
      <c r="H2" s="315"/>
      <c r="I2" s="315"/>
      <c r="J2" s="315"/>
      <c r="K2" s="315"/>
      <c r="L2" s="315"/>
    </row>
    <row r="3" spans="2:12" x14ac:dyDescent="0.35">
      <c r="B3" s="315" t="s">
        <v>2381</v>
      </c>
      <c r="C3" s="315"/>
      <c r="D3" s="315"/>
      <c r="E3" s="315"/>
      <c r="F3" s="315"/>
      <c r="G3" s="315"/>
      <c r="H3" s="315"/>
      <c r="I3" s="315"/>
      <c r="J3" s="315"/>
      <c r="K3" s="315"/>
      <c r="L3" s="315"/>
    </row>
    <row r="4" spans="2:12" x14ac:dyDescent="0.35">
      <c r="B4" s="94"/>
      <c r="C4" s="94"/>
      <c r="D4" s="94"/>
      <c r="E4" s="94"/>
      <c r="F4" s="94"/>
      <c r="G4" s="94"/>
      <c r="H4" s="94"/>
      <c r="I4" s="94"/>
      <c r="J4" s="94"/>
      <c r="K4" s="94"/>
      <c r="L4" s="94"/>
    </row>
    <row r="5" spans="2:12" x14ac:dyDescent="0.35">
      <c r="B5" s="94"/>
      <c r="C5" s="94"/>
      <c r="D5" s="94"/>
      <c r="E5" s="94"/>
      <c r="F5" s="94"/>
      <c r="G5" s="94"/>
      <c r="H5" s="94"/>
      <c r="I5" s="94"/>
      <c r="J5" s="94"/>
      <c r="K5" s="94"/>
      <c r="L5" s="94"/>
    </row>
    <row r="18" spans="2:12" x14ac:dyDescent="0.35">
      <c r="B18" s="317" t="s">
        <v>2382</v>
      </c>
      <c r="C18" s="317"/>
      <c r="D18" s="317"/>
      <c r="E18" s="317"/>
      <c r="I18" s="317" t="s">
        <v>2383</v>
      </c>
      <c r="J18" s="317"/>
      <c r="K18" s="317"/>
      <c r="L18" s="317"/>
    </row>
    <row r="19" spans="2:12" x14ac:dyDescent="0.35">
      <c r="B19" s="317"/>
      <c r="C19" s="317"/>
      <c r="D19" s="317"/>
      <c r="E19" s="317"/>
      <c r="I19" s="317"/>
      <c r="J19" s="317"/>
      <c r="K19" s="317"/>
      <c r="L19" s="317"/>
    </row>
    <row r="22" spans="2:12" x14ac:dyDescent="0.35">
      <c r="F22" s="315" t="s">
        <v>2384</v>
      </c>
      <c r="G22" s="316"/>
      <c r="H22" s="316"/>
    </row>
    <row r="23" spans="2:12" x14ac:dyDescent="0.35">
      <c r="F23" s="316"/>
      <c r="G23" s="316"/>
      <c r="H23" s="316"/>
    </row>
    <row r="24" spans="2:12" x14ac:dyDescent="0.35">
      <c r="F24" s="316"/>
      <c r="G24" s="316"/>
      <c r="H24" s="316"/>
    </row>
    <row r="25" spans="2:12" x14ac:dyDescent="0.35">
      <c r="F25" s="316"/>
      <c r="G25" s="316"/>
      <c r="H25" s="316"/>
    </row>
    <row r="26" spans="2:12" x14ac:dyDescent="0.35">
      <c r="F26" s="316"/>
      <c r="G26" s="316"/>
      <c r="H26" s="316"/>
    </row>
    <row r="27" spans="2:12" x14ac:dyDescent="0.35">
      <c r="F27" s="316"/>
      <c r="G27" s="316"/>
      <c r="H27" s="316"/>
    </row>
    <row r="28" spans="2:12" x14ac:dyDescent="0.35">
      <c r="F28" s="316"/>
      <c r="G28" s="316"/>
      <c r="H28" s="316"/>
    </row>
    <row r="29" spans="2:12" x14ac:dyDescent="0.35">
      <c r="F29" s="316"/>
      <c r="G29" s="316"/>
      <c r="H29" s="316"/>
    </row>
  </sheetData>
  <mergeCells count="6">
    <mergeCell ref="F22:H29"/>
    <mergeCell ref="B18:E19"/>
    <mergeCell ref="I18:L19"/>
    <mergeCell ref="B1:L1"/>
    <mergeCell ref="B2:L2"/>
    <mergeCell ref="B3:L3"/>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4" tint="0.79998168889431442"/>
  </sheetPr>
  <dimension ref="B2:P49"/>
  <sheetViews>
    <sheetView topLeftCell="B1" zoomScale="80" zoomScaleNormal="80" workbookViewId="0">
      <selection activeCell="O7" sqref="O7:O15"/>
    </sheetView>
  </sheetViews>
  <sheetFormatPr baseColWidth="10" defaultColWidth="11" defaultRowHeight="12.5" x14ac:dyDescent="0.25"/>
  <cols>
    <col min="1" max="3" width="11" style="45"/>
    <col min="4" max="4" width="7.58203125" style="45" customWidth="1"/>
    <col min="5" max="10" width="11" style="45"/>
    <col min="11" max="11" width="23" style="45" customWidth="1"/>
    <col min="12" max="15" width="11" style="45"/>
    <col min="16" max="16" width="54.58203125" style="45" bestFit="1" customWidth="1"/>
    <col min="17" max="16384" width="11" style="45"/>
  </cols>
  <sheetData>
    <row r="2" spans="2:16" ht="12.75" customHeight="1" x14ac:dyDescent="0.25">
      <c r="D2" s="328" t="s">
        <v>2385</v>
      </c>
      <c r="E2" s="328"/>
      <c r="F2" s="328"/>
      <c r="G2" s="328"/>
      <c r="H2" s="328"/>
      <c r="I2" s="328"/>
      <c r="J2" s="328"/>
    </row>
    <row r="3" spans="2:16" ht="12.75" customHeight="1" thickBot="1" x14ac:dyDescent="0.3">
      <c r="D3" s="329"/>
      <c r="E3" s="329"/>
      <c r="F3" s="329"/>
      <c r="G3" s="329"/>
      <c r="H3" s="329"/>
      <c r="I3" s="329"/>
      <c r="J3" s="329"/>
    </row>
    <row r="4" spans="2:16" ht="21" customHeight="1" thickTop="1" x14ac:dyDescent="0.25">
      <c r="D4" s="330"/>
      <c r="E4" s="331"/>
      <c r="F4" s="331"/>
      <c r="G4" s="331"/>
      <c r="H4" s="331"/>
      <c r="I4" s="331"/>
      <c r="J4" s="331"/>
      <c r="O4" s="265" t="s">
        <v>2386</v>
      </c>
      <c r="P4" s="266" t="s">
        <v>2387</v>
      </c>
    </row>
    <row r="5" spans="2:16" x14ac:dyDescent="0.25">
      <c r="O5" s="267" t="s">
        <v>2388</v>
      </c>
      <c r="P5" s="267" t="s">
        <v>2389</v>
      </c>
    </row>
    <row r="6" spans="2:16" x14ac:dyDescent="0.25">
      <c r="B6" s="321" t="s">
        <v>2390</v>
      </c>
      <c r="C6" s="321"/>
      <c r="D6" s="321"/>
      <c r="E6" s="321"/>
      <c r="F6" s="321"/>
      <c r="G6" s="321"/>
      <c r="H6" s="321"/>
      <c r="I6" s="321"/>
      <c r="J6" s="321"/>
      <c r="K6" s="321"/>
      <c r="O6" s="267" t="s">
        <v>2391</v>
      </c>
      <c r="P6" s="267" t="s">
        <v>2518</v>
      </c>
    </row>
    <row r="7" spans="2:16" ht="25" customHeight="1" x14ac:dyDescent="0.25">
      <c r="B7" s="320" t="s">
        <v>2392</v>
      </c>
      <c r="C7" s="320"/>
      <c r="D7" s="320"/>
      <c r="E7" s="320"/>
      <c r="F7" s="320"/>
      <c r="G7" s="320"/>
      <c r="H7" s="320"/>
      <c r="I7" s="320"/>
      <c r="J7" s="320"/>
      <c r="K7" s="320"/>
      <c r="O7" s="461" t="s">
        <v>2393</v>
      </c>
      <c r="P7" s="319" t="s">
        <v>2519</v>
      </c>
    </row>
    <row r="8" spans="2:16" x14ac:dyDescent="0.25">
      <c r="B8" s="324" t="s">
        <v>2394</v>
      </c>
      <c r="C8" s="324"/>
      <c r="D8" s="324"/>
      <c r="E8" s="324"/>
      <c r="F8" s="324"/>
      <c r="G8" s="324"/>
      <c r="H8" s="324"/>
      <c r="I8" s="324"/>
      <c r="J8" s="324"/>
      <c r="K8" s="324"/>
      <c r="L8" s="324"/>
      <c r="O8" s="461"/>
      <c r="P8" s="319"/>
    </row>
    <row r="9" spans="2:16" x14ac:dyDescent="0.25">
      <c r="B9" s="324"/>
      <c r="C9" s="324"/>
      <c r="D9" s="324"/>
      <c r="E9" s="324"/>
      <c r="F9" s="324"/>
      <c r="G9" s="324"/>
      <c r="H9" s="324"/>
      <c r="I9" s="324"/>
      <c r="J9" s="324"/>
      <c r="K9" s="324"/>
      <c r="L9" s="324"/>
      <c r="O9" s="461"/>
      <c r="P9" s="319"/>
    </row>
    <row r="10" spans="2:16" ht="25" x14ac:dyDescent="0.25">
      <c r="B10" s="320" t="s">
        <v>2395</v>
      </c>
      <c r="C10" s="320"/>
      <c r="D10" s="320"/>
      <c r="E10" s="320"/>
      <c r="F10" s="320"/>
      <c r="G10" s="320"/>
      <c r="H10" s="320"/>
      <c r="I10" s="320"/>
      <c r="J10" s="320"/>
      <c r="K10" s="320"/>
      <c r="O10" s="461"/>
      <c r="P10" s="319"/>
    </row>
    <row r="11" spans="2:16" x14ac:dyDescent="0.25">
      <c r="B11" s="324"/>
      <c r="C11" s="324"/>
      <c r="D11" s="324"/>
      <c r="E11" s="324"/>
      <c r="F11" s="324"/>
      <c r="G11" s="324"/>
      <c r="H11" s="324"/>
      <c r="I11" s="324"/>
      <c r="J11" s="324"/>
      <c r="K11" s="324"/>
      <c r="O11" s="461"/>
      <c r="P11" s="319"/>
    </row>
    <row r="12" spans="2:16" x14ac:dyDescent="0.25">
      <c r="O12" s="461"/>
      <c r="P12" s="319"/>
    </row>
    <row r="13" spans="2:16" x14ac:dyDescent="0.25">
      <c r="B13" s="321"/>
      <c r="C13" s="321"/>
      <c r="D13" s="321"/>
      <c r="E13" s="321"/>
      <c r="F13" s="321"/>
      <c r="G13" s="321"/>
      <c r="H13" s="321"/>
      <c r="I13" s="321"/>
      <c r="J13" s="321"/>
      <c r="K13" s="321"/>
      <c r="O13" s="461"/>
      <c r="P13" s="319"/>
    </row>
    <row r="14" spans="2:16" x14ac:dyDescent="0.25">
      <c r="O14" s="461"/>
      <c r="P14" s="319"/>
    </row>
    <row r="15" spans="2:16" ht="42.75" customHeight="1" x14ac:dyDescent="0.25">
      <c r="B15" s="325"/>
      <c r="C15" s="325"/>
      <c r="D15" s="325"/>
      <c r="E15" s="325"/>
      <c r="F15" s="325"/>
      <c r="G15" s="325"/>
      <c r="H15" s="325"/>
      <c r="I15" s="325"/>
      <c r="J15" s="325"/>
      <c r="K15" s="325"/>
      <c r="O15" s="461"/>
      <c r="P15" s="319"/>
    </row>
    <row r="16" spans="2:16" ht="25" x14ac:dyDescent="0.25">
      <c r="O16" s="267" t="s">
        <v>2523</v>
      </c>
      <c r="P16" s="460" t="s">
        <v>2524</v>
      </c>
    </row>
    <row r="17" spans="2:11" x14ac:dyDescent="0.25">
      <c r="B17" s="326"/>
      <c r="C17" s="326"/>
      <c r="D17" s="326"/>
      <c r="E17" s="326"/>
      <c r="F17" s="326"/>
      <c r="G17" s="326"/>
      <c r="H17" s="326"/>
      <c r="I17" s="326"/>
      <c r="J17" s="326"/>
      <c r="K17" s="326"/>
    </row>
    <row r="18" spans="2:11" x14ac:dyDescent="0.25">
      <c r="B18" s="326"/>
      <c r="C18" s="326"/>
      <c r="D18" s="326"/>
      <c r="E18" s="326"/>
      <c r="F18" s="326"/>
      <c r="G18" s="326"/>
      <c r="H18" s="326"/>
      <c r="I18" s="326"/>
      <c r="J18" s="326"/>
      <c r="K18" s="326"/>
    </row>
    <row r="19" spans="2:11" x14ac:dyDescent="0.25">
      <c r="B19" s="100"/>
      <c r="C19" s="100"/>
      <c r="D19" s="100"/>
      <c r="E19" s="100"/>
      <c r="F19" s="100"/>
      <c r="G19" s="100"/>
      <c r="H19" s="100"/>
      <c r="I19" s="100"/>
      <c r="J19" s="100"/>
      <c r="K19" s="100"/>
    </row>
    <row r="20" spans="2:11" x14ac:dyDescent="0.25">
      <c r="B20" s="321"/>
      <c r="C20" s="321"/>
      <c r="D20" s="321"/>
      <c r="E20" s="321"/>
      <c r="F20" s="321"/>
      <c r="G20" s="321"/>
      <c r="H20" s="321"/>
      <c r="I20" s="321"/>
      <c r="J20" s="321"/>
      <c r="K20" s="321"/>
    </row>
    <row r="22" spans="2:11" x14ac:dyDescent="0.25">
      <c r="B22" s="323"/>
      <c r="C22" s="323"/>
      <c r="D22" s="323"/>
      <c r="E22" s="323"/>
      <c r="F22" s="323"/>
      <c r="G22" s="323"/>
      <c r="H22" s="323"/>
      <c r="I22" s="323"/>
      <c r="J22" s="323"/>
      <c r="K22" s="323"/>
    </row>
    <row r="23" spans="2:11" x14ac:dyDescent="0.25">
      <c r="B23" s="321"/>
      <c r="C23" s="321"/>
      <c r="D23" s="321"/>
      <c r="E23" s="321"/>
      <c r="F23" s="321"/>
      <c r="G23" s="321"/>
      <c r="H23" s="321"/>
      <c r="I23" s="321"/>
      <c r="J23" s="321"/>
      <c r="K23" s="321"/>
    </row>
    <row r="24" spans="2:11" x14ac:dyDescent="0.25">
      <c r="B24" s="327"/>
      <c r="C24" s="327"/>
      <c r="D24" s="327"/>
      <c r="E24" s="327"/>
      <c r="F24" s="327"/>
      <c r="G24" s="327"/>
      <c r="H24" s="327"/>
      <c r="I24" s="327"/>
      <c r="J24" s="327"/>
      <c r="K24" s="327"/>
    </row>
    <row r="25" spans="2:11" x14ac:dyDescent="0.25">
      <c r="B25" s="323"/>
      <c r="C25" s="323"/>
      <c r="D25" s="323"/>
      <c r="E25" s="323"/>
      <c r="F25" s="323"/>
      <c r="G25" s="323"/>
      <c r="H25" s="323"/>
      <c r="I25" s="323"/>
      <c r="J25" s="323"/>
      <c r="K25" s="323"/>
    </row>
    <row r="26" spans="2:11" x14ac:dyDescent="0.25">
      <c r="B26" s="321"/>
      <c r="C26" s="321"/>
      <c r="D26" s="321"/>
      <c r="E26" s="321"/>
      <c r="F26" s="321"/>
      <c r="G26" s="321"/>
      <c r="H26" s="321"/>
      <c r="I26" s="321"/>
      <c r="J26" s="321"/>
      <c r="K26" s="321"/>
    </row>
    <row r="27" spans="2:11" x14ac:dyDescent="0.25">
      <c r="B27" s="321"/>
      <c r="C27" s="321"/>
      <c r="D27" s="321"/>
      <c r="E27" s="321"/>
      <c r="F27" s="321"/>
      <c r="G27" s="321"/>
      <c r="H27" s="321"/>
      <c r="I27" s="321"/>
      <c r="J27" s="321"/>
      <c r="K27" s="321"/>
    </row>
    <row r="30" spans="2:11" x14ac:dyDescent="0.25">
      <c r="B30" s="321"/>
      <c r="C30" s="321"/>
      <c r="D30" s="321"/>
      <c r="E30" s="321"/>
      <c r="F30" s="321"/>
      <c r="G30" s="321"/>
      <c r="H30" s="321"/>
      <c r="I30" s="321"/>
      <c r="J30" s="321"/>
      <c r="K30" s="321"/>
    </row>
    <row r="32" spans="2:11" x14ac:dyDescent="0.25">
      <c r="B32" s="99"/>
    </row>
    <row r="33" spans="2:11" x14ac:dyDescent="0.25">
      <c r="B33" s="99"/>
    </row>
    <row r="34" spans="2:11" x14ac:dyDescent="0.25">
      <c r="B34" s="323"/>
      <c r="C34" s="323"/>
      <c r="D34" s="323"/>
      <c r="E34" s="323"/>
      <c r="F34" s="323"/>
      <c r="G34" s="323"/>
      <c r="H34" s="323"/>
      <c r="I34" s="323"/>
      <c r="J34" s="323"/>
      <c r="K34" s="323"/>
    </row>
    <row r="35" spans="2:11" x14ac:dyDescent="0.25">
      <c r="B35" s="321"/>
      <c r="C35" s="321"/>
      <c r="D35" s="321"/>
      <c r="E35" s="321"/>
      <c r="F35" s="321"/>
      <c r="G35" s="321"/>
      <c r="H35" s="321"/>
      <c r="I35" s="321"/>
      <c r="J35" s="321"/>
      <c r="K35" s="321"/>
    </row>
    <row r="36" spans="2:11" x14ac:dyDescent="0.25">
      <c r="B36" s="99"/>
      <c r="C36" s="99"/>
      <c r="D36" s="99"/>
      <c r="E36" s="99"/>
      <c r="F36" s="99"/>
      <c r="G36" s="99"/>
      <c r="H36" s="99"/>
      <c r="I36" s="99"/>
      <c r="J36" s="99"/>
      <c r="K36" s="99"/>
    </row>
    <row r="37" spans="2:11" x14ac:dyDescent="0.25">
      <c r="B37" s="321"/>
      <c r="C37" s="321"/>
      <c r="D37" s="321"/>
      <c r="E37" s="321"/>
      <c r="F37" s="321"/>
      <c r="G37" s="321"/>
      <c r="H37" s="321"/>
      <c r="I37" s="321"/>
      <c r="J37" s="321"/>
      <c r="K37" s="321"/>
    </row>
    <row r="42" spans="2:11" ht="25" x14ac:dyDescent="0.25">
      <c r="B42" s="320" t="s">
        <v>2396</v>
      </c>
      <c r="C42" s="320"/>
      <c r="D42" s="320"/>
      <c r="E42" s="320"/>
      <c r="F42" s="320"/>
      <c r="G42" s="320"/>
      <c r="H42" s="320"/>
      <c r="I42" s="320"/>
      <c r="J42" s="320"/>
      <c r="K42" s="320"/>
    </row>
    <row r="43" spans="2:11" x14ac:dyDescent="0.25">
      <c r="B43" s="45" t="s">
        <v>2397</v>
      </c>
    </row>
    <row r="44" spans="2:11" x14ac:dyDescent="0.25">
      <c r="B44" s="321"/>
      <c r="C44" s="321"/>
      <c r="D44" s="321"/>
      <c r="E44" s="321"/>
      <c r="F44" s="321"/>
      <c r="G44" s="321"/>
      <c r="H44" s="321"/>
      <c r="I44" s="321"/>
      <c r="J44" s="321"/>
      <c r="K44" s="321"/>
    </row>
    <row r="45" spans="2:11" ht="20" x14ac:dyDescent="0.4">
      <c r="B45" s="322" t="s">
        <v>2398</v>
      </c>
      <c r="C45" s="322"/>
      <c r="D45" s="322"/>
      <c r="E45" s="322"/>
      <c r="F45" s="322"/>
      <c r="G45" s="322"/>
      <c r="H45" s="322"/>
      <c r="I45" s="322"/>
      <c r="J45" s="322"/>
      <c r="K45" s="322"/>
    </row>
    <row r="46" spans="2:11" x14ac:dyDescent="0.25">
      <c r="B46" s="45" t="s">
        <v>2399</v>
      </c>
    </row>
    <row r="47" spans="2:11" ht="18" x14ac:dyDescent="0.4">
      <c r="B47" s="45" t="s">
        <v>2400</v>
      </c>
    </row>
    <row r="48" spans="2:11" ht="12.75" customHeight="1" x14ac:dyDescent="0.4">
      <c r="B48" s="45" t="s">
        <v>2401</v>
      </c>
    </row>
    <row r="49" spans="2:2" x14ac:dyDescent="0.25">
      <c r="B49" s="45" t="s">
        <v>2402</v>
      </c>
    </row>
  </sheetData>
  <mergeCells count="28">
    <mergeCell ref="B23:K23"/>
    <mergeCell ref="B24:K24"/>
    <mergeCell ref="D2:J3"/>
    <mergeCell ref="D4:J4"/>
    <mergeCell ref="B6:K6"/>
    <mergeCell ref="B7:K7"/>
    <mergeCell ref="B8:L8"/>
    <mergeCell ref="B15:K15"/>
    <mergeCell ref="B17:K17"/>
    <mergeCell ref="B18:K18"/>
    <mergeCell ref="B20:K20"/>
    <mergeCell ref="B22:K22"/>
    <mergeCell ref="O7:O15"/>
    <mergeCell ref="P7:P15"/>
    <mergeCell ref="B42:K42"/>
    <mergeCell ref="B44:K44"/>
    <mergeCell ref="B45:K45"/>
    <mergeCell ref="B26:K26"/>
    <mergeCell ref="B27:K27"/>
    <mergeCell ref="B30:K30"/>
    <mergeCell ref="B34:K34"/>
    <mergeCell ref="B35:K35"/>
    <mergeCell ref="B37:K37"/>
    <mergeCell ref="B25:K25"/>
    <mergeCell ref="B9:L9"/>
    <mergeCell ref="B10:K10"/>
    <mergeCell ref="B11:K11"/>
    <mergeCell ref="B13:K1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
    <tabColor theme="0" tint="-0.499984740745262"/>
    <pageSetUpPr fitToPage="1"/>
  </sheetPr>
  <dimension ref="A1:L30"/>
  <sheetViews>
    <sheetView tabSelected="1" topLeftCell="A4" zoomScaleNormal="100" workbookViewId="0">
      <selection activeCell="C13" sqref="C13:E15"/>
    </sheetView>
  </sheetViews>
  <sheetFormatPr baseColWidth="10" defaultColWidth="11" defaultRowHeight="15.5" x14ac:dyDescent="0.35"/>
  <cols>
    <col min="1" max="1" width="24.58203125" customWidth="1"/>
    <col min="2" max="2" width="20.83203125" customWidth="1"/>
    <col min="3" max="3" width="18.58203125" customWidth="1"/>
    <col min="4" max="4" width="15.5" customWidth="1"/>
    <col min="5" max="5" width="9.5" customWidth="1"/>
    <col min="6" max="6" width="4.58203125" customWidth="1"/>
    <col min="8" max="8" width="11" style="13" customWidth="1"/>
  </cols>
  <sheetData>
    <row r="1" spans="1:12" s="3" customFormat="1" ht="17.25" customHeight="1" x14ac:dyDescent="0.5">
      <c r="A1" s="269" t="s">
        <v>2408</v>
      </c>
      <c r="B1" s="269"/>
      <c r="C1" s="269"/>
      <c r="D1" s="269"/>
      <c r="E1" s="269"/>
      <c r="F1" s="269"/>
      <c r="G1" s="126"/>
      <c r="H1" s="127"/>
      <c r="I1" s="126"/>
      <c r="J1" s="126"/>
      <c r="K1" s="126"/>
      <c r="L1" s="126"/>
    </row>
    <row r="2" spans="1:12" s="3" customFormat="1" ht="17.25" customHeight="1" x14ac:dyDescent="0.5">
      <c r="A2" s="270" t="s">
        <v>2409</v>
      </c>
      <c r="B2" s="270"/>
      <c r="C2" s="270"/>
      <c r="D2" s="270"/>
      <c r="E2" s="270"/>
      <c r="F2" s="270"/>
      <c r="G2" s="126"/>
      <c r="H2" s="127"/>
      <c r="I2" s="126"/>
      <c r="J2" s="126"/>
      <c r="K2" s="126"/>
      <c r="L2" s="126"/>
    </row>
    <row r="3" spans="1:12" ht="15.75" customHeight="1" x14ac:dyDescent="0.35">
      <c r="A3" s="271" t="s">
        <v>2410</v>
      </c>
      <c r="B3" s="271"/>
      <c r="C3" s="271"/>
      <c r="D3" s="271"/>
      <c r="E3" s="271"/>
      <c r="F3" s="271"/>
      <c r="G3" s="49"/>
      <c r="H3" s="48"/>
      <c r="I3" s="49"/>
      <c r="J3" s="49"/>
      <c r="K3" s="49"/>
      <c r="L3" s="49"/>
    </row>
    <row r="4" spans="1:12" x14ac:dyDescent="0.35">
      <c r="A4" s="275" t="s">
        <v>2521</v>
      </c>
      <c r="B4" s="275"/>
      <c r="C4" s="275"/>
      <c r="D4" s="275"/>
      <c r="E4" s="275"/>
      <c r="F4" s="275"/>
      <c r="G4" s="49"/>
      <c r="H4" s="48"/>
      <c r="I4" s="49"/>
      <c r="J4" s="49"/>
      <c r="K4" s="49"/>
      <c r="L4" s="49"/>
    </row>
    <row r="5" spans="1:12" x14ac:dyDescent="0.35">
      <c r="A5" s="272" t="s">
        <v>2522</v>
      </c>
      <c r="B5" s="272"/>
      <c r="C5" s="272"/>
      <c r="D5" s="272"/>
      <c r="E5" s="272"/>
      <c r="F5" s="272"/>
      <c r="G5" s="49"/>
      <c r="H5" s="48"/>
      <c r="I5" s="49"/>
      <c r="J5" s="49"/>
      <c r="K5" s="49"/>
      <c r="L5" s="49"/>
    </row>
    <row r="6" spans="1:12" x14ac:dyDescent="0.35">
      <c r="A6" s="272" t="s">
        <v>2520</v>
      </c>
      <c r="B6" s="272"/>
      <c r="C6" s="272"/>
      <c r="D6" s="272"/>
      <c r="E6" s="272"/>
      <c r="F6" s="272"/>
      <c r="G6" s="49"/>
      <c r="H6" s="48"/>
      <c r="I6" s="49"/>
      <c r="J6" s="49"/>
      <c r="K6" s="49"/>
      <c r="L6" s="49"/>
    </row>
    <row r="7" spans="1:12" x14ac:dyDescent="0.35">
      <c r="A7" s="273" t="s">
        <v>2411</v>
      </c>
      <c r="B7" s="273"/>
      <c r="C7" s="274" t="s">
        <v>2412</v>
      </c>
      <c r="D7" s="274"/>
      <c r="E7" s="68"/>
      <c r="F7" s="49"/>
      <c r="G7" s="49"/>
      <c r="H7" s="48"/>
      <c r="I7" s="49"/>
      <c r="J7" s="49"/>
      <c r="K7" s="49"/>
      <c r="L7" s="49"/>
    </row>
    <row r="8" spans="1:12" ht="16" thickBot="1" x14ac:dyDescent="0.4">
      <c r="A8" s="49"/>
      <c r="B8" s="49"/>
      <c r="C8" s="128"/>
      <c r="D8" s="129"/>
      <c r="E8" s="49"/>
      <c r="F8" s="49"/>
      <c r="G8" s="49"/>
      <c r="H8" s="48"/>
      <c r="I8" s="49"/>
      <c r="J8" s="49"/>
      <c r="K8" s="49"/>
      <c r="L8" s="49"/>
    </row>
    <row r="9" spans="1:12" x14ac:dyDescent="0.35">
      <c r="A9" s="288" t="s">
        <v>2413</v>
      </c>
      <c r="B9" s="289"/>
      <c r="C9" s="135"/>
      <c r="D9" s="133" t="s">
        <v>2414</v>
      </c>
      <c r="E9" s="136" t="s">
        <v>2336</v>
      </c>
      <c r="F9" s="95"/>
      <c r="G9" s="95"/>
      <c r="H9" s="95"/>
      <c r="I9" s="95"/>
      <c r="J9" s="95"/>
      <c r="K9" s="95"/>
      <c r="L9" s="49"/>
    </row>
    <row r="10" spans="1:12" x14ac:dyDescent="0.35">
      <c r="A10" s="131"/>
      <c r="B10" s="49"/>
      <c r="C10" s="65"/>
      <c r="D10" s="68"/>
      <c r="E10" s="132"/>
      <c r="F10" s="95"/>
      <c r="G10" s="95"/>
      <c r="H10" s="95"/>
      <c r="I10" s="95"/>
      <c r="J10" s="95"/>
      <c r="K10" s="95"/>
      <c r="L10" s="49"/>
    </row>
    <row r="11" spans="1:12" x14ac:dyDescent="0.35">
      <c r="A11" s="290" t="s">
        <v>2415</v>
      </c>
      <c r="B11" s="273"/>
      <c r="C11" s="168"/>
      <c r="D11" s="68" t="s">
        <v>2416</v>
      </c>
      <c r="E11" s="169">
        <v>1</v>
      </c>
      <c r="F11" s="95"/>
      <c r="G11" s="95"/>
      <c r="H11" s="95"/>
      <c r="I11" s="95"/>
      <c r="J11" s="95"/>
      <c r="K11" s="95"/>
      <c r="L11" s="49"/>
    </row>
    <row r="12" spans="1:12" ht="16" thickBot="1" x14ac:dyDescent="0.4">
      <c r="A12" s="170"/>
      <c r="B12" s="134" t="s">
        <v>2417</v>
      </c>
      <c r="C12" s="137"/>
      <c r="D12" s="171"/>
      <c r="E12" s="172"/>
      <c r="F12" s="95"/>
      <c r="G12" s="95"/>
      <c r="H12" s="95"/>
      <c r="I12" s="95"/>
      <c r="J12" s="95"/>
      <c r="K12" s="95"/>
      <c r="L12" s="49"/>
    </row>
    <row r="13" spans="1:12" x14ac:dyDescent="0.35">
      <c r="A13" s="49"/>
      <c r="B13" s="130"/>
      <c r="C13" s="276"/>
      <c r="D13" s="276"/>
      <c r="E13" s="276"/>
      <c r="F13" s="95"/>
      <c r="G13" s="95"/>
      <c r="H13" s="95"/>
      <c r="I13" s="95"/>
      <c r="J13" s="95"/>
      <c r="K13" s="95"/>
      <c r="L13" s="49"/>
    </row>
    <row r="14" spans="1:12" x14ac:dyDescent="0.35">
      <c r="A14" s="49"/>
      <c r="B14" s="49"/>
      <c r="C14" s="276"/>
      <c r="D14" s="276"/>
      <c r="E14" s="276"/>
      <c r="F14" s="95"/>
      <c r="G14" s="95"/>
      <c r="H14" s="95"/>
      <c r="I14" s="95"/>
      <c r="J14" s="95"/>
      <c r="K14" s="95"/>
      <c r="L14" s="49"/>
    </row>
    <row r="15" spans="1:12" x14ac:dyDescent="0.35">
      <c r="A15" s="68" t="s">
        <v>2418</v>
      </c>
      <c r="B15" s="68"/>
      <c r="C15" s="276"/>
      <c r="D15" s="276"/>
      <c r="E15" s="276"/>
      <c r="F15" s="95"/>
      <c r="G15" s="95"/>
      <c r="H15" s="202"/>
      <c r="I15" s="95"/>
      <c r="J15" s="95"/>
      <c r="K15" s="95"/>
      <c r="L15" s="49"/>
    </row>
    <row r="16" spans="1:12" x14ac:dyDescent="0.35">
      <c r="A16" s="291" t="s">
        <v>2419</v>
      </c>
      <c r="B16" s="291"/>
      <c r="C16" s="287" t="str">
        <f>IF(H16=0," ",INDEX('FFGym Clubs'!$C$3:$C$347,H16))</f>
        <v xml:space="preserve"> </v>
      </c>
      <c r="D16" s="287"/>
      <c r="E16" s="287"/>
      <c r="F16" s="95"/>
      <c r="G16" s="95"/>
      <c r="H16" s="48" cm="1">
        <f t="array" ref="H16">SUM(('FFGym Clubs'!$A$3:$A$347=$C$13)*('FFGym Clubs'!$B$3:$B$347))</f>
        <v>0</v>
      </c>
      <c r="I16" s="95"/>
      <c r="J16" s="95"/>
      <c r="K16" s="95"/>
      <c r="L16" s="49"/>
    </row>
    <row r="17" spans="1:12" x14ac:dyDescent="0.35">
      <c r="A17" s="68"/>
      <c r="B17" s="49"/>
      <c r="C17" s="49"/>
      <c r="D17" s="49"/>
      <c r="E17" s="49"/>
      <c r="F17" s="95"/>
      <c r="G17" s="95"/>
      <c r="H17" s="202"/>
      <c r="I17" s="95"/>
      <c r="J17" s="95"/>
      <c r="K17" s="95"/>
      <c r="L17" s="49"/>
    </row>
    <row r="18" spans="1:12" x14ac:dyDescent="0.35">
      <c r="A18" s="68" t="s">
        <v>2420</v>
      </c>
      <c r="B18" s="287" t="str">
        <f>IF(H16=0," ",INDEX('FFGym Clubs'!$E$3:$E$347,'fiche engagement'!H16))</f>
        <v xml:space="preserve"> </v>
      </c>
      <c r="C18" s="287"/>
      <c r="D18" s="287"/>
      <c r="E18" s="287"/>
      <c r="F18" s="95"/>
      <c r="G18" s="95"/>
      <c r="H18" s="202"/>
      <c r="I18" s="95"/>
      <c r="J18" s="95"/>
      <c r="K18" s="95"/>
      <c r="L18" s="49"/>
    </row>
    <row r="19" spans="1:12" x14ac:dyDescent="0.35">
      <c r="A19" s="68" t="s">
        <v>2421</v>
      </c>
      <c r="B19" s="287" t="str">
        <f>IF(H16=0," ",INDEX('FFGym Clubs'!$D$3:$D$347,'fiche engagement'!H16))</f>
        <v xml:space="preserve"> </v>
      </c>
      <c r="C19" s="287"/>
      <c r="D19" s="287"/>
      <c r="E19" s="287"/>
      <c r="F19" s="95"/>
      <c r="G19" s="95"/>
      <c r="H19" s="95"/>
      <c r="I19" s="95"/>
      <c r="J19" s="95"/>
      <c r="K19" s="95"/>
      <c r="L19" s="49"/>
    </row>
    <row r="20" spans="1:12" ht="16" thickBot="1" x14ac:dyDescent="0.4">
      <c r="A20" s="49"/>
      <c r="B20" s="49"/>
      <c r="C20" s="49"/>
      <c r="D20" s="49"/>
      <c r="E20" s="49"/>
      <c r="F20" s="95"/>
      <c r="G20" s="95"/>
      <c r="H20" s="95"/>
      <c r="I20" s="95"/>
      <c r="J20" s="95"/>
      <c r="K20" s="95"/>
      <c r="L20" s="49"/>
    </row>
    <row r="21" spans="1:12" ht="15.65" customHeight="1" x14ac:dyDescent="0.35">
      <c r="A21" s="49"/>
      <c r="B21" s="284"/>
      <c r="C21" s="277" t="s">
        <v>2422</v>
      </c>
      <c r="D21" s="278"/>
      <c r="E21" s="278"/>
      <c r="F21" s="279"/>
      <c r="G21" s="49"/>
      <c r="H21" s="48"/>
      <c r="I21" s="49"/>
      <c r="J21" s="49"/>
      <c r="K21" s="49"/>
      <c r="L21" s="49"/>
    </row>
    <row r="22" spans="1:12" x14ac:dyDescent="0.35">
      <c r="A22" s="49"/>
      <c r="B22" s="285"/>
      <c r="C22" s="280"/>
      <c r="D22" s="280"/>
      <c r="E22" s="280"/>
      <c r="F22" s="281"/>
      <c r="G22" s="49"/>
      <c r="H22" s="48"/>
      <c r="I22" s="49"/>
      <c r="J22" s="49"/>
      <c r="K22" s="49"/>
      <c r="L22" s="49"/>
    </row>
    <row r="23" spans="1:12" x14ac:dyDescent="0.35">
      <c r="A23" s="49"/>
      <c r="B23" s="285"/>
      <c r="C23" s="280"/>
      <c r="D23" s="280"/>
      <c r="E23" s="280"/>
      <c r="F23" s="281"/>
      <c r="G23" s="49"/>
      <c r="H23" s="48"/>
      <c r="I23" s="49"/>
      <c r="J23" s="49"/>
      <c r="K23" s="49"/>
      <c r="L23" s="49"/>
    </row>
    <row r="24" spans="1:12" x14ac:dyDescent="0.35">
      <c r="A24" s="49"/>
      <c r="B24" s="285"/>
      <c r="C24" s="280"/>
      <c r="D24" s="280"/>
      <c r="E24" s="280"/>
      <c r="F24" s="281"/>
      <c r="G24" s="49"/>
      <c r="H24" s="48"/>
      <c r="I24" s="49"/>
      <c r="J24" s="49"/>
      <c r="K24" s="49"/>
      <c r="L24" s="49"/>
    </row>
    <row r="25" spans="1:12" x14ac:dyDescent="0.35">
      <c r="A25" s="49"/>
      <c r="B25" s="285"/>
      <c r="C25" s="280"/>
      <c r="D25" s="280"/>
      <c r="E25" s="280"/>
      <c r="F25" s="281"/>
      <c r="G25" s="49"/>
      <c r="H25" s="48"/>
      <c r="I25" s="49"/>
      <c r="J25" s="49"/>
      <c r="K25" s="49"/>
      <c r="L25" s="49"/>
    </row>
    <row r="26" spans="1:12" ht="16" thickBot="1" x14ac:dyDescent="0.4">
      <c r="A26" s="49"/>
      <c r="B26" s="286"/>
      <c r="C26" s="282"/>
      <c r="D26" s="282"/>
      <c r="E26" s="282"/>
      <c r="F26" s="283"/>
      <c r="G26" s="49"/>
      <c r="H26" s="48"/>
      <c r="I26" s="49"/>
      <c r="J26" s="49"/>
      <c r="K26" s="49"/>
      <c r="L26" s="49"/>
    </row>
    <row r="27" spans="1:12" x14ac:dyDescent="0.35">
      <c r="A27" s="49"/>
      <c r="B27" s="49"/>
      <c r="C27" s="49"/>
      <c r="D27" s="49"/>
      <c r="E27" s="49"/>
      <c r="F27" s="49"/>
      <c r="G27" s="49"/>
      <c r="H27" s="48"/>
      <c r="I27" s="49"/>
      <c r="J27" s="49"/>
      <c r="K27" s="49"/>
      <c r="L27" s="49"/>
    </row>
    <row r="28" spans="1:12" x14ac:dyDescent="0.35">
      <c r="A28" s="49"/>
      <c r="B28" s="49"/>
      <c r="C28" s="49"/>
      <c r="D28" s="49"/>
      <c r="E28" s="49"/>
      <c r="F28" s="49"/>
      <c r="G28" s="49"/>
      <c r="H28" s="48"/>
      <c r="I28" s="49"/>
      <c r="J28" s="49"/>
      <c r="K28" s="49"/>
      <c r="L28" s="49"/>
    </row>
    <row r="29" spans="1:12" x14ac:dyDescent="0.35">
      <c r="A29" s="49"/>
      <c r="B29" s="49"/>
      <c r="C29" s="49"/>
      <c r="D29" s="49"/>
      <c r="E29" s="49"/>
      <c r="F29" s="49"/>
      <c r="G29" s="49"/>
      <c r="H29" s="48"/>
      <c r="I29" s="49"/>
      <c r="J29" s="49"/>
      <c r="K29" s="49"/>
      <c r="L29" s="49"/>
    </row>
    <row r="30" spans="1:12" x14ac:dyDescent="0.35">
      <c r="A30" s="49"/>
      <c r="B30" s="49"/>
      <c r="C30" s="49"/>
      <c r="D30" s="49"/>
      <c r="E30" s="49"/>
      <c r="F30" s="49"/>
      <c r="G30" s="49"/>
      <c r="H30" s="48"/>
      <c r="I30" s="49"/>
      <c r="J30" s="49"/>
      <c r="K30" s="49"/>
      <c r="L30" s="49"/>
    </row>
  </sheetData>
  <sheetProtection selectLockedCells="1"/>
  <dataConsolidate/>
  <mergeCells count="17">
    <mergeCell ref="C13:E15"/>
    <mergeCell ref="C21:F26"/>
    <mergeCell ref="B21:B26"/>
    <mergeCell ref="B19:E19"/>
    <mergeCell ref="A9:B9"/>
    <mergeCell ref="A11:B11"/>
    <mergeCell ref="A16:B16"/>
    <mergeCell ref="C16:E16"/>
    <mergeCell ref="B18:E18"/>
    <mergeCell ref="A1:F1"/>
    <mergeCell ref="A2:F2"/>
    <mergeCell ref="A3:F3"/>
    <mergeCell ref="A5:F5"/>
    <mergeCell ref="A7:B7"/>
    <mergeCell ref="C7:D7"/>
    <mergeCell ref="A4:F4"/>
    <mergeCell ref="A6:F6"/>
  </mergeCells>
  <phoneticPr fontId="0" type="noConversion"/>
  <dataValidations count="7">
    <dataValidation allowBlank="1" showInputMessage="1" showErrorMessage="1" sqref="E10 D9:D11 B10:C10 A9 A11:A12 A1:E8 F1:H19 D12:E12 A13:B19 C16:E19" xr:uid="{00000000-0002-0000-1300-000000000000}"/>
    <dataValidation type="list" allowBlank="1" showInputMessage="1" showErrorMessage="1" sqref="E9" xr:uid="{00000000-0002-0000-1300-000001000000}">
      <formula1>Finale</formula1>
    </dataValidation>
    <dataValidation type="list" allowBlank="1" showInputMessage="1" showErrorMessage="1" sqref="E11" xr:uid="{00000000-0002-0000-1300-000002000000}">
      <formula1>NumEquipe</formula1>
    </dataValidation>
    <dataValidation type="list" allowBlank="1" showInputMessage="1" showErrorMessage="1" sqref="C9" xr:uid="{00000000-0002-0000-1300-000003000000}">
      <formula1>Categories</formula1>
    </dataValidation>
    <dataValidation type="list" allowBlank="1" showInputMessage="1" showErrorMessage="1" sqref="C13:E15" xr:uid="{00000000-0002-0000-1300-000004000000}">
      <formula1>NomsDesClubs</formula1>
    </dataValidation>
    <dataValidation type="list" allowBlank="1" showInputMessage="1" showErrorMessage="1" sqref="C11" xr:uid="{00000000-0002-0000-1300-000005000000}">
      <formula1>INDIRECT($C$9)</formula1>
    </dataValidation>
    <dataValidation type="whole" allowBlank="1" showInputMessage="1" showErrorMessage="1" sqref="C12" xr:uid="{195A624F-F8AD-4DA8-90C4-DFA6A3E579EB}">
      <formula1>6</formula1>
      <formula2>12</formula2>
    </dataValidation>
  </dataValidations>
  <hyperlinks>
    <hyperlink ref="C7:D7" r:id="rId1" display="teamgymhelp@gmail.com" xr:uid="{00000000-0004-0000-1300-000000000000}"/>
    <hyperlink ref="C7" r:id="rId2" xr:uid="{00000000-0004-0000-1300-000001000000}"/>
  </hyperlinks>
  <pageMargins left="0.59055118110236227" right="0.59055118110236227" top="0.98425196850393704" bottom="0.98425196850393704" header="0.51181102362204722" footer="0.51181102362204722"/>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252" r:id="rId6" name="Button 12">
              <controlPr defaultSize="0" print="0" autoFill="0" autoPict="0" macro="[0]!Resetfeuille">
                <anchor moveWithCells="1" sizeWithCells="1">
                  <from>
                    <xdr:col>7</xdr:col>
                    <xdr:colOff>184150</xdr:colOff>
                    <xdr:row>1</xdr:row>
                    <xdr:rowOff>12700</xdr:rowOff>
                  </from>
                  <to>
                    <xdr:col>8</xdr:col>
                    <xdr:colOff>31750</xdr:colOff>
                    <xdr:row>1</xdr:row>
                    <xdr:rowOff>222250</xdr:rowOff>
                  </to>
                </anchor>
              </controlPr>
            </control>
          </mc:Choice>
        </mc:AlternateContent>
        <mc:AlternateContent xmlns:mc="http://schemas.openxmlformats.org/markup-compatibility/2006">
          <mc:Choice Requires="x14">
            <control shapeId="10256" r:id="rId7" name="Button 16">
              <controlPr defaultSize="0" print="0" autoFill="0" autoPict="0" macro="[0]!TestRapide">
                <anchor moveWithCells="1" sizeWithCells="1">
                  <from>
                    <xdr:col>1</xdr:col>
                    <xdr:colOff>222250</xdr:colOff>
                    <xdr:row>49</xdr:row>
                    <xdr:rowOff>190500</xdr:rowOff>
                  </from>
                  <to>
                    <xdr:col>1</xdr:col>
                    <xdr:colOff>1441450</xdr:colOff>
                    <xdr:row>51</xdr:row>
                    <xdr:rowOff>38100</xdr:rowOff>
                  </to>
                </anchor>
              </controlPr>
            </control>
          </mc:Choice>
        </mc:AlternateContent>
        <mc:AlternateContent xmlns:mc="http://schemas.openxmlformats.org/markup-compatibility/2006">
          <mc:Choice Requires="x14">
            <control shapeId="10264" r:id="rId8" name="Button 24">
              <controlPr defaultSize="0" print="0" autoFill="0" autoPict="0" macro="[0]!OngletsEnPDF">
                <anchor moveWithCells="1" sizeWithCells="1">
                  <from>
                    <xdr:col>5</xdr:col>
                    <xdr:colOff>203200</xdr:colOff>
                    <xdr:row>5</xdr:row>
                    <xdr:rowOff>0</xdr:rowOff>
                  </from>
                  <to>
                    <xdr:col>8</xdr:col>
                    <xdr:colOff>374650</xdr:colOff>
                    <xdr:row>7</xdr:row>
                    <xdr:rowOff>88900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3">
    <tabColor theme="3" tint="0.39997558519241921"/>
    <pageSetUpPr fitToPage="1"/>
  </sheetPr>
  <dimension ref="A1:WVX23"/>
  <sheetViews>
    <sheetView zoomScale="70" zoomScaleNormal="70" zoomScalePageLayoutView="70" workbookViewId="0"/>
  </sheetViews>
  <sheetFormatPr baseColWidth="10" defaultColWidth="0" defaultRowHeight="15.5" x14ac:dyDescent="0.35"/>
  <cols>
    <col min="1" max="1" width="5.5" style="85" bestFit="1" customWidth="1"/>
    <col min="2" max="12" width="13.58203125" style="85" customWidth="1"/>
    <col min="13" max="13" width="15.58203125" style="85" customWidth="1"/>
    <col min="14" max="16" width="13.58203125" style="85" customWidth="1"/>
    <col min="17" max="17" width="11" style="86" customWidth="1"/>
    <col min="18" max="18" width="10.83203125" style="86" customWidth="1"/>
    <col min="19" max="25" width="11" style="86" customWidth="1"/>
    <col min="26" max="26" width="11" style="85" customWidth="1"/>
    <col min="27" max="27" width="11" style="160" customWidth="1"/>
    <col min="28" max="53" width="11" style="160" hidden="1"/>
    <col min="54" max="254" width="11" style="85" hidden="1"/>
    <col min="255" max="255" width="5.5" style="85" hidden="1"/>
    <col min="256" max="256" width="12.08203125" style="85" hidden="1"/>
    <col min="257" max="258" width="9.58203125" style="85" hidden="1"/>
    <col min="259" max="259" width="12.33203125" style="85" hidden="1"/>
    <col min="260" max="260" width="9.58203125" style="85" hidden="1"/>
    <col min="261" max="261" width="7.58203125" style="85" hidden="1"/>
    <col min="262" max="262" width="12.33203125" style="85" hidden="1"/>
    <col min="263" max="263" width="11" style="85" hidden="1"/>
    <col min="264" max="264" width="7.5" style="85" hidden="1"/>
    <col min="265" max="265" width="12.58203125" style="85" hidden="1"/>
    <col min="266" max="266" width="11" style="85" hidden="1"/>
    <col min="267" max="267" width="7.5" style="85" hidden="1"/>
    <col min="268" max="268" width="12.08203125" style="85" hidden="1"/>
    <col min="269" max="269" width="11" style="85" hidden="1"/>
    <col min="270" max="270" width="7.5" style="85" hidden="1"/>
    <col min="271" max="271" width="11" style="85" hidden="1"/>
    <col min="272" max="272" width="10.83203125" style="85" hidden="1"/>
    <col min="273" max="510" width="11" style="85" hidden="1"/>
    <col min="511" max="511" width="5.5" style="85" hidden="1"/>
    <col min="512" max="512" width="12.08203125" style="85" hidden="1"/>
    <col min="513" max="514" width="9.58203125" style="85" hidden="1"/>
    <col min="515" max="515" width="12.33203125" style="85" hidden="1"/>
    <col min="516" max="516" width="9.58203125" style="85" hidden="1"/>
    <col min="517" max="517" width="7.58203125" style="85" hidden="1"/>
    <col min="518" max="518" width="12.33203125" style="85" hidden="1"/>
    <col min="519" max="519" width="11" style="85" hidden="1"/>
    <col min="520" max="520" width="7.5" style="85" hidden="1"/>
    <col min="521" max="521" width="12.58203125" style="85" hidden="1"/>
    <col min="522" max="522" width="11" style="85" hidden="1"/>
    <col min="523" max="523" width="7.5" style="85" hidden="1"/>
    <col min="524" max="524" width="12.08203125" style="85" hidden="1"/>
    <col min="525" max="525" width="11" style="85" hidden="1"/>
    <col min="526" max="526" width="7.5" style="85" hidden="1"/>
    <col min="527" max="527" width="11" style="85" hidden="1"/>
    <col min="528" max="528" width="10.83203125" style="85" hidden="1"/>
    <col min="529" max="766" width="11" style="85" hidden="1"/>
    <col min="767" max="767" width="5.5" style="85" hidden="1"/>
    <col min="768" max="768" width="12.08203125" style="85" hidden="1"/>
    <col min="769" max="770" width="9.58203125" style="85" hidden="1"/>
    <col min="771" max="771" width="12.33203125" style="85" hidden="1"/>
    <col min="772" max="772" width="9.58203125" style="85" hidden="1"/>
    <col min="773" max="773" width="7.58203125" style="85" hidden="1"/>
    <col min="774" max="774" width="12.33203125" style="85" hidden="1"/>
    <col min="775" max="775" width="11" style="85" hidden="1"/>
    <col min="776" max="776" width="7.5" style="85" hidden="1"/>
    <col min="777" max="777" width="12.58203125" style="85" hidden="1"/>
    <col min="778" max="778" width="11" style="85" hidden="1"/>
    <col min="779" max="779" width="7.5" style="85" hidden="1"/>
    <col min="780" max="780" width="12.08203125" style="85" hidden="1"/>
    <col min="781" max="781" width="11" style="85" hidden="1"/>
    <col min="782" max="782" width="7.5" style="85" hidden="1"/>
    <col min="783" max="783" width="11" style="85" hidden="1"/>
    <col min="784" max="784" width="10.83203125" style="85" hidden="1"/>
    <col min="785" max="1022" width="11" style="85" hidden="1"/>
    <col min="1023" max="1023" width="5.5" style="85" hidden="1"/>
    <col min="1024" max="1024" width="12.08203125" style="85" hidden="1"/>
    <col min="1025" max="1026" width="9.58203125" style="85" hidden="1"/>
    <col min="1027" max="1027" width="12.33203125" style="85" hidden="1"/>
    <col min="1028" max="1028" width="9.58203125" style="85" hidden="1"/>
    <col min="1029" max="1029" width="7.58203125" style="85" hidden="1"/>
    <col min="1030" max="1030" width="12.33203125" style="85" hidden="1"/>
    <col min="1031" max="1031" width="11" style="85" hidden="1"/>
    <col min="1032" max="1032" width="7.5" style="85" hidden="1"/>
    <col min="1033" max="1033" width="12.58203125" style="85" hidden="1"/>
    <col min="1034" max="1034" width="11" style="85" hidden="1"/>
    <col min="1035" max="1035" width="7.5" style="85" hidden="1"/>
    <col min="1036" max="1036" width="12.08203125" style="85" hidden="1"/>
    <col min="1037" max="1037" width="11" style="85" hidden="1"/>
    <col min="1038" max="1038" width="7.5" style="85" hidden="1"/>
    <col min="1039" max="1039" width="11" style="85" hidden="1"/>
    <col min="1040" max="1040" width="10.83203125" style="85" hidden="1"/>
    <col min="1041" max="1278" width="11" style="85" hidden="1"/>
    <col min="1279" max="1279" width="5.5" style="85" hidden="1"/>
    <col min="1280" max="1280" width="12.08203125" style="85" hidden="1"/>
    <col min="1281" max="1282" width="9.58203125" style="85" hidden="1"/>
    <col min="1283" max="1283" width="12.33203125" style="85" hidden="1"/>
    <col min="1284" max="1284" width="9.58203125" style="85" hidden="1"/>
    <col min="1285" max="1285" width="7.58203125" style="85" hidden="1"/>
    <col min="1286" max="1286" width="12.33203125" style="85" hidden="1"/>
    <col min="1287" max="1287" width="11" style="85" hidden="1"/>
    <col min="1288" max="1288" width="7.5" style="85" hidden="1"/>
    <col min="1289" max="1289" width="12.58203125" style="85" hidden="1"/>
    <col min="1290" max="1290" width="11" style="85" hidden="1"/>
    <col min="1291" max="1291" width="7.5" style="85" hidden="1"/>
    <col min="1292" max="1292" width="12.08203125" style="85" hidden="1"/>
    <col min="1293" max="1293" width="11" style="85" hidden="1"/>
    <col min="1294" max="1294" width="7.5" style="85" hidden="1"/>
    <col min="1295" max="1295" width="11" style="85" hidden="1"/>
    <col min="1296" max="1296" width="10.83203125" style="85" hidden="1"/>
    <col min="1297" max="1534" width="11" style="85" hidden="1"/>
    <col min="1535" max="1535" width="5.5" style="85" hidden="1"/>
    <col min="1536" max="1536" width="12.08203125" style="85" hidden="1"/>
    <col min="1537" max="1538" width="9.58203125" style="85" hidden="1"/>
    <col min="1539" max="1539" width="12.33203125" style="85" hidden="1"/>
    <col min="1540" max="1540" width="9.58203125" style="85" hidden="1"/>
    <col min="1541" max="1541" width="7.58203125" style="85" hidden="1"/>
    <col min="1542" max="1542" width="12.33203125" style="85" hidden="1"/>
    <col min="1543" max="1543" width="11" style="85" hidden="1"/>
    <col min="1544" max="1544" width="7.5" style="85" hidden="1"/>
    <col min="1545" max="1545" width="12.58203125" style="85" hidden="1"/>
    <col min="1546" max="1546" width="11" style="85" hidden="1"/>
    <col min="1547" max="1547" width="7.5" style="85" hidden="1"/>
    <col min="1548" max="1548" width="12.08203125" style="85" hidden="1"/>
    <col min="1549" max="1549" width="11" style="85" hidden="1"/>
    <col min="1550" max="1550" width="7.5" style="85" hidden="1"/>
    <col min="1551" max="1551" width="11" style="85" hidden="1"/>
    <col min="1552" max="1552" width="10.83203125" style="85" hidden="1"/>
    <col min="1553" max="1790" width="11" style="85" hidden="1"/>
    <col min="1791" max="1791" width="5.5" style="85" hidden="1"/>
    <col min="1792" max="1792" width="12.08203125" style="85" hidden="1"/>
    <col min="1793" max="1794" width="9.58203125" style="85" hidden="1"/>
    <col min="1795" max="1795" width="12.33203125" style="85" hidden="1"/>
    <col min="1796" max="1796" width="9.58203125" style="85" hidden="1"/>
    <col min="1797" max="1797" width="7.58203125" style="85" hidden="1"/>
    <col min="1798" max="1798" width="12.33203125" style="85" hidden="1"/>
    <col min="1799" max="1799" width="11" style="85" hidden="1"/>
    <col min="1800" max="1800" width="7.5" style="85" hidden="1"/>
    <col min="1801" max="1801" width="12.58203125" style="85" hidden="1"/>
    <col min="1802" max="1802" width="11" style="85" hidden="1"/>
    <col min="1803" max="1803" width="7.5" style="85" hidden="1"/>
    <col min="1804" max="1804" width="12.08203125" style="85" hidden="1"/>
    <col min="1805" max="1805" width="11" style="85" hidden="1"/>
    <col min="1806" max="1806" width="7.5" style="85" hidden="1"/>
    <col min="1807" max="1807" width="11" style="85" hidden="1"/>
    <col min="1808" max="1808" width="10.83203125" style="85" hidden="1"/>
    <col min="1809" max="2046" width="11" style="85" hidden="1"/>
    <col min="2047" max="2047" width="5.5" style="85" hidden="1"/>
    <col min="2048" max="2048" width="12.08203125" style="85" hidden="1"/>
    <col min="2049" max="2050" width="9.58203125" style="85" hidden="1"/>
    <col min="2051" max="2051" width="12.33203125" style="85" hidden="1"/>
    <col min="2052" max="2052" width="9.58203125" style="85" hidden="1"/>
    <col min="2053" max="2053" width="7.58203125" style="85" hidden="1"/>
    <col min="2054" max="2054" width="12.33203125" style="85" hidden="1"/>
    <col min="2055" max="2055" width="11" style="85" hidden="1"/>
    <col min="2056" max="2056" width="7.5" style="85" hidden="1"/>
    <col min="2057" max="2057" width="12.58203125" style="85" hidden="1"/>
    <col min="2058" max="2058" width="11" style="85" hidden="1"/>
    <col min="2059" max="2059" width="7.5" style="85" hidden="1"/>
    <col min="2060" max="2060" width="12.08203125" style="85" hidden="1"/>
    <col min="2061" max="2061" width="11" style="85" hidden="1"/>
    <col min="2062" max="2062" width="7.5" style="85" hidden="1"/>
    <col min="2063" max="2063" width="11" style="85" hidden="1"/>
    <col min="2064" max="2064" width="10.83203125" style="85" hidden="1"/>
    <col min="2065" max="2302" width="11" style="85" hidden="1"/>
    <col min="2303" max="2303" width="5.5" style="85" hidden="1"/>
    <col min="2304" max="2304" width="12.08203125" style="85" hidden="1"/>
    <col min="2305" max="2306" width="9.58203125" style="85" hidden="1"/>
    <col min="2307" max="2307" width="12.33203125" style="85" hidden="1"/>
    <col min="2308" max="2308" width="9.58203125" style="85" hidden="1"/>
    <col min="2309" max="2309" width="7.58203125" style="85" hidden="1"/>
    <col min="2310" max="2310" width="12.33203125" style="85" hidden="1"/>
    <col min="2311" max="2311" width="11" style="85" hidden="1"/>
    <col min="2312" max="2312" width="7.5" style="85" hidden="1"/>
    <col min="2313" max="2313" width="12.58203125" style="85" hidden="1"/>
    <col min="2314" max="2314" width="11" style="85" hidden="1"/>
    <col min="2315" max="2315" width="7.5" style="85" hidden="1"/>
    <col min="2316" max="2316" width="12.08203125" style="85" hidden="1"/>
    <col min="2317" max="2317" width="11" style="85" hidden="1"/>
    <col min="2318" max="2318" width="7.5" style="85" hidden="1"/>
    <col min="2319" max="2319" width="11" style="85" hidden="1"/>
    <col min="2320" max="2320" width="10.83203125" style="85" hidden="1"/>
    <col min="2321" max="2558" width="11" style="85" hidden="1"/>
    <col min="2559" max="2559" width="5.5" style="85" hidden="1"/>
    <col min="2560" max="2560" width="12.08203125" style="85" hidden="1"/>
    <col min="2561" max="2562" width="9.58203125" style="85" hidden="1"/>
    <col min="2563" max="2563" width="12.33203125" style="85" hidden="1"/>
    <col min="2564" max="2564" width="9.58203125" style="85" hidden="1"/>
    <col min="2565" max="2565" width="7.58203125" style="85" hidden="1"/>
    <col min="2566" max="2566" width="12.33203125" style="85" hidden="1"/>
    <col min="2567" max="2567" width="11" style="85" hidden="1"/>
    <col min="2568" max="2568" width="7.5" style="85" hidden="1"/>
    <col min="2569" max="2569" width="12.58203125" style="85" hidden="1"/>
    <col min="2570" max="2570" width="11" style="85" hidden="1"/>
    <col min="2571" max="2571" width="7.5" style="85" hidden="1"/>
    <col min="2572" max="2572" width="12.08203125" style="85" hidden="1"/>
    <col min="2573" max="2573" width="11" style="85" hidden="1"/>
    <col min="2574" max="2574" width="7.5" style="85" hidden="1"/>
    <col min="2575" max="2575" width="11" style="85" hidden="1"/>
    <col min="2576" max="2576" width="10.83203125" style="85" hidden="1"/>
    <col min="2577" max="2814" width="11" style="85" hidden="1"/>
    <col min="2815" max="2815" width="5.5" style="85" hidden="1"/>
    <col min="2816" max="2816" width="12.08203125" style="85" hidden="1"/>
    <col min="2817" max="2818" width="9.58203125" style="85" hidden="1"/>
    <col min="2819" max="2819" width="12.33203125" style="85" hidden="1"/>
    <col min="2820" max="2820" width="9.58203125" style="85" hidden="1"/>
    <col min="2821" max="2821" width="7.58203125" style="85" hidden="1"/>
    <col min="2822" max="2822" width="12.33203125" style="85" hidden="1"/>
    <col min="2823" max="2823" width="11" style="85" hidden="1"/>
    <col min="2824" max="2824" width="7.5" style="85" hidden="1"/>
    <col min="2825" max="2825" width="12.58203125" style="85" hidden="1"/>
    <col min="2826" max="2826" width="11" style="85" hidden="1"/>
    <col min="2827" max="2827" width="7.5" style="85" hidden="1"/>
    <col min="2828" max="2828" width="12.08203125" style="85" hidden="1"/>
    <col min="2829" max="2829" width="11" style="85" hidden="1"/>
    <col min="2830" max="2830" width="7.5" style="85" hidden="1"/>
    <col min="2831" max="2831" width="11" style="85" hidden="1"/>
    <col min="2832" max="2832" width="10.83203125" style="85" hidden="1"/>
    <col min="2833" max="3070" width="11" style="85" hidden="1"/>
    <col min="3071" max="3071" width="5.5" style="85" hidden="1"/>
    <col min="3072" max="3072" width="12.08203125" style="85" hidden="1"/>
    <col min="3073" max="3074" width="9.58203125" style="85" hidden="1"/>
    <col min="3075" max="3075" width="12.33203125" style="85" hidden="1"/>
    <col min="3076" max="3076" width="9.58203125" style="85" hidden="1"/>
    <col min="3077" max="3077" width="7.58203125" style="85" hidden="1"/>
    <col min="3078" max="3078" width="12.33203125" style="85" hidden="1"/>
    <col min="3079" max="3079" width="11" style="85" hidden="1"/>
    <col min="3080" max="3080" width="7.5" style="85" hidden="1"/>
    <col min="3081" max="3081" width="12.58203125" style="85" hidden="1"/>
    <col min="3082" max="3082" width="11" style="85" hidden="1"/>
    <col min="3083" max="3083" width="7.5" style="85" hidden="1"/>
    <col min="3084" max="3084" width="12.08203125" style="85" hidden="1"/>
    <col min="3085" max="3085" width="11" style="85" hidden="1"/>
    <col min="3086" max="3086" width="7.5" style="85" hidden="1"/>
    <col min="3087" max="3087" width="11" style="85" hidden="1"/>
    <col min="3088" max="3088" width="10.83203125" style="85" hidden="1"/>
    <col min="3089" max="3326" width="11" style="85" hidden="1"/>
    <col min="3327" max="3327" width="5.5" style="85" hidden="1"/>
    <col min="3328" max="3328" width="12.08203125" style="85" hidden="1"/>
    <col min="3329" max="3330" width="9.58203125" style="85" hidden="1"/>
    <col min="3331" max="3331" width="12.33203125" style="85" hidden="1"/>
    <col min="3332" max="3332" width="9.58203125" style="85" hidden="1"/>
    <col min="3333" max="3333" width="7.58203125" style="85" hidden="1"/>
    <col min="3334" max="3334" width="12.33203125" style="85" hidden="1"/>
    <col min="3335" max="3335" width="11" style="85" hidden="1"/>
    <col min="3336" max="3336" width="7.5" style="85" hidden="1"/>
    <col min="3337" max="3337" width="12.58203125" style="85" hidden="1"/>
    <col min="3338" max="3338" width="11" style="85" hidden="1"/>
    <col min="3339" max="3339" width="7.5" style="85" hidden="1"/>
    <col min="3340" max="3340" width="12.08203125" style="85" hidden="1"/>
    <col min="3341" max="3341" width="11" style="85" hidden="1"/>
    <col min="3342" max="3342" width="7.5" style="85" hidden="1"/>
    <col min="3343" max="3343" width="11" style="85" hidden="1"/>
    <col min="3344" max="3344" width="10.83203125" style="85" hidden="1"/>
    <col min="3345" max="3582" width="11" style="85" hidden="1"/>
    <col min="3583" max="3583" width="5.5" style="85" hidden="1"/>
    <col min="3584" max="3584" width="12.08203125" style="85" hidden="1"/>
    <col min="3585" max="3586" width="9.58203125" style="85" hidden="1"/>
    <col min="3587" max="3587" width="12.33203125" style="85" hidden="1"/>
    <col min="3588" max="3588" width="9.58203125" style="85" hidden="1"/>
    <col min="3589" max="3589" width="7.58203125" style="85" hidden="1"/>
    <col min="3590" max="3590" width="12.33203125" style="85" hidden="1"/>
    <col min="3591" max="3591" width="11" style="85" hidden="1"/>
    <col min="3592" max="3592" width="7.5" style="85" hidden="1"/>
    <col min="3593" max="3593" width="12.58203125" style="85" hidden="1"/>
    <col min="3594" max="3594" width="11" style="85" hidden="1"/>
    <col min="3595" max="3595" width="7.5" style="85" hidden="1"/>
    <col min="3596" max="3596" width="12.08203125" style="85" hidden="1"/>
    <col min="3597" max="3597" width="11" style="85" hidden="1"/>
    <col min="3598" max="3598" width="7.5" style="85" hidden="1"/>
    <col min="3599" max="3599" width="11" style="85" hidden="1"/>
    <col min="3600" max="3600" width="10.83203125" style="85" hidden="1"/>
    <col min="3601" max="3838" width="11" style="85" hidden="1"/>
    <col min="3839" max="3839" width="5.5" style="85" hidden="1"/>
    <col min="3840" max="3840" width="12.08203125" style="85" hidden="1"/>
    <col min="3841" max="3842" width="9.58203125" style="85" hidden="1"/>
    <col min="3843" max="3843" width="12.33203125" style="85" hidden="1"/>
    <col min="3844" max="3844" width="9.58203125" style="85" hidden="1"/>
    <col min="3845" max="3845" width="7.58203125" style="85" hidden="1"/>
    <col min="3846" max="3846" width="12.33203125" style="85" hidden="1"/>
    <col min="3847" max="3847" width="11" style="85" hidden="1"/>
    <col min="3848" max="3848" width="7.5" style="85" hidden="1"/>
    <col min="3849" max="3849" width="12.58203125" style="85" hidden="1"/>
    <col min="3850" max="3850" width="11" style="85" hidden="1"/>
    <col min="3851" max="3851" width="7.5" style="85" hidden="1"/>
    <col min="3852" max="3852" width="12.08203125" style="85" hidden="1"/>
    <col min="3853" max="3853" width="11" style="85" hidden="1"/>
    <col min="3854" max="3854" width="7.5" style="85" hidden="1"/>
    <col min="3855" max="3855" width="11" style="85" hidden="1"/>
    <col min="3856" max="3856" width="10.83203125" style="85" hidden="1"/>
    <col min="3857" max="4094" width="11" style="85" hidden="1"/>
    <col min="4095" max="4095" width="5.5" style="85" hidden="1"/>
    <col min="4096" max="4096" width="12.08203125" style="85" hidden="1"/>
    <col min="4097" max="4098" width="9.58203125" style="85" hidden="1"/>
    <col min="4099" max="4099" width="12.33203125" style="85" hidden="1"/>
    <col min="4100" max="4100" width="9.58203125" style="85" hidden="1"/>
    <col min="4101" max="4101" width="7.58203125" style="85" hidden="1"/>
    <col min="4102" max="4102" width="12.33203125" style="85" hidden="1"/>
    <col min="4103" max="4103" width="11" style="85" hidden="1"/>
    <col min="4104" max="4104" width="7.5" style="85" hidden="1"/>
    <col min="4105" max="4105" width="12.58203125" style="85" hidden="1"/>
    <col min="4106" max="4106" width="11" style="85" hidden="1"/>
    <col min="4107" max="4107" width="7.5" style="85" hidden="1"/>
    <col min="4108" max="4108" width="12.08203125" style="85" hidden="1"/>
    <col min="4109" max="4109" width="11" style="85" hidden="1"/>
    <col min="4110" max="4110" width="7.5" style="85" hidden="1"/>
    <col min="4111" max="4111" width="11" style="85" hidden="1"/>
    <col min="4112" max="4112" width="10.83203125" style="85" hidden="1"/>
    <col min="4113" max="4350" width="11" style="85" hidden="1"/>
    <col min="4351" max="4351" width="5.5" style="85" hidden="1"/>
    <col min="4352" max="4352" width="12.08203125" style="85" hidden="1"/>
    <col min="4353" max="4354" width="9.58203125" style="85" hidden="1"/>
    <col min="4355" max="4355" width="12.33203125" style="85" hidden="1"/>
    <col min="4356" max="4356" width="9.58203125" style="85" hidden="1"/>
    <col min="4357" max="4357" width="7.58203125" style="85" hidden="1"/>
    <col min="4358" max="4358" width="12.33203125" style="85" hidden="1"/>
    <col min="4359" max="4359" width="11" style="85" hidden="1"/>
    <col min="4360" max="4360" width="7.5" style="85" hidden="1"/>
    <col min="4361" max="4361" width="12.58203125" style="85" hidden="1"/>
    <col min="4362" max="4362" width="11" style="85" hidden="1"/>
    <col min="4363" max="4363" width="7.5" style="85" hidden="1"/>
    <col min="4364" max="4364" width="12.08203125" style="85" hidden="1"/>
    <col min="4365" max="4365" width="11" style="85" hidden="1"/>
    <col min="4366" max="4366" width="7.5" style="85" hidden="1"/>
    <col min="4367" max="4367" width="11" style="85" hidden="1"/>
    <col min="4368" max="4368" width="10.83203125" style="85" hidden="1"/>
    <col min="4369" max="4606" width="11" style="85" hidden="1"/>
    <col min="4607" max="4607" width="5.5" style="85" hidden="1"/>
    <col min="4608" max="4608" width="12.08203125" style="85" hidden="1"/>
    <col min="4609" max="4610" width="9.58203125" style="85" hidden="1"/>
    <col min="4611" max="4611" width="12.33203125" style="85" hidden="1"/>
    <col min="4612" max="4612" width="9.58203125" style="85" hidden="1"/>
    <col min="4613" max="4613" width="7.58203125" style="85" hidden="1"/>
    <col min="4614" max="4614" width="12.33203125" style="85" hidden="1"/>
    <col min="4615" max="4615" width="11" style="85" hidden="1"/>
    <col min="4616" max="4616" width="7.5" style="85" hidden="1"/>
    <col min="4617" max="4617" width="12.58203125" style="85" hidden="1"/>
    <col min="4618" max="4618" width="11" style="85" hidden="1"/>
    <col min="4619" max="4619" width="7.5" style="85" hidden="1"/>
    <col min="4620" max="4620" width="12.08203125" style="85" hidden="1"/>
    <col min="4621" max="4621" width="11" style="85" hidden="1"/>
    <col min="4622" max="4622" width="7.5" style="85" hidden="1"/>
    <col min="4623" max="4623" width="11" style="85" hidden="1"/>
    <col min="4624" max="4624" width="10.83203125" style="85" hidden="1"/>
    <col min="4625" max="4862" width="11" style="85" hidden="1"/>
    <col min="4863" max="4863" width="5.5" style="85" hidden="1"/>
    <col min="4864" max="4864" width="12.08203125" style="85" hidden="1"/>
    <col min="4865" max="4866" width="9.58203125" style="85" hidden="1"/>
    <col min="4867" max="4867" width="12.33203125" style="85" hidden="1"/>
    <col min="4868" max="4868" width="9.58203125" style="85" hidden="1"/>
    <col min="4869" max="4869" width="7.58203125" style="85" hidden="1"/>
    <col min="4870" max="4870" width="12.33203125" style="85" hidden="1"/>
    <col min="4871" max="4871" width="11" style="85" hidden="1"/>
    <col min="4872" max="4872" width="7.5" style="85" hidden="1"/>
    <col min="4873" max="4873" width="12.58203125" style="85" hidden="1"/>
    <col min="4874" max="4874" width="11" style="85" hidden="1"/>
    <col min="4875" max="4875" width="7.5" style="85" hidden="1"/>
    <col min="4876" max="4876" width="12.08203125" style="85" hidden="1"/>
    <col min="4877" max="4877" width="11" style="85" hidden="1"/>
    <col min="4878" max="4878" width="7.5" style="85" hidden="1"/>
    <col min="4879" max="4879" width="11" style="85" hidden="1"/>
    <col min="4880" max="4880" width="10.83203125" style="85" hidden="1"/>
    <col min="4881" max="5118" width="11" style="85" hidden="1"/>
    <col min="5119" max="5119" width="5.5" style="85" hidden="1"/>
    <col min="5120" max="5120" width="12.08203125" style="85" hidden="1"/>
    <col min="5121" max="5122" width="9.58203125" style="85" hidden="1"/>
    <col min="5123" max="5123" width="12.33203125" style="85" hidden="1"/>
    <col min="5124" max="5124" width="9.58203125" style="85" hidden="1"/>
    <col min="5125" max="5125" width="7.58203125" style="85" hidden="1"/>
    <col min="5126" max="5126" width="12.33203125" style="85" hidden="1"/>
    <col min="5127" max="5127" width="11" style="85" hidden="1"/>
    <col min="5128" max="5128" width="7.5" style="85" hidden="1"/>
    <col min="5129" max="5129" width="12.58203125" style="85" hidden="1"/>
    <col min="5130" max="5130" width="11" style="85" hidden="1"/>
    <col min="5131" max="5131" width="7.5" style="85" hidden="1"/>
    <col min="5132" max="5132" width="12.08203125" style="85" hidden="1"/>
    <col min="5133" max="5133" width="11" style="85" hidden="1"/>
    <col min="5134" max="5134" width="7.5" style="85" hidden="1"/>
    <col min="5135" max="5135" width="11" style="85" hidden="1"/>
    <col min="5136" max="5136" width="10.83203125" style="85" hidden="1"/>
    <col min="5137" max="5374" width="11" style="85" hidden="1"/>
    <col min="5375" max="5375" width="5.5" style="85" hidden="1"/>
    <col min="5376" max="5376" width="12.08203125" style="85" hidden="1"/>
    <col min="5377" max="5378" width="9.58203125" style="85" hidden="1"/>
    <col min="5379" max="5379" width="12.33203125" style="85" hidden="1"/>
    <col min="5380" max="5380" width="9.58203125" style="85" hidden="1"/>
    <col min="5381" max="5381" width="7.58203125" style="85" hidden="1"/>
    <col min="5382" max="5382" width="12.33203125" style="85" hidden="1"/>
    <col min="5383" max="5383" width="11" style="85" hidden="1"/>
    <col min="5384" max="5384" width="7.5" style="85" hidden="1"/>
    <col min="5385" max="5385" width="12.58203125" style="85" hidden="1"/>
    <col min="5386" max="5386" width="11" style="85" hidden="1"/>
    <col min="5387" max="5387" width="7.5" style="85" hidden="1"/>
    <col min="5388" max="5388" width="12.08203125" style="85" hidden="1"/>
    <col min="5389" max="5389" width="11" style="85" hidden="1"/>
    <col min="5390" max="5390" width="7.5" style="85" hidden="1"/>
    <col min="5391" max="5391" width="11" style="85" hidden="1"/>
    <col min="5392" max="5392" width="10.83203125" style="85" hidden="1"/>
    <col min="5393" max="5630" width="11" style="85" hidden="1"/>
    <col min="5631" max="5631" width="5.5" style="85" hidden="1"/>
    <col min="5632" max="5632" width="12.08203125" style="85" hidden="1"/>
    <col min="5633" max="5634" width="9.58203125" style="85" hidden="1"/>
    <col min="5635" max="5635" width="12.33203125" style="85" hidden="1"/>
    <col min="5636" max="5636" width="9.58203125" style="85" hidden="1"/>
    <col min="5637" max="5637" width="7.58203125" style="85" hidden="1"/>
    <col min="5638" max="5638" width="12.33203125" style="85" hidden="1"/>
    <col min="5639" max="5639" width="11" style="85" hidden="1"/>
    <col min="5640" max="5640" width="7.5" style="85" hidden="1"/>
    <col min="5641" max="5641" width="12.58203125" style="85" hidden="1"/>
    <col min="5642" max="5642" width="11" style="85" hidden="1"/>
    <col min="5643" max="5643" width="7.5" style="85" hidden="1"/>
    <col min="5644" max="5644" width="12.08203125" style="85" hidden="1"/>
    <col min="5645" max="5645" width="11" style="85" hidden="1"/>
    <col min="5646" max="5646" width="7.5" style="85" hidden="1"/>
    <col min="5647" max="5647" width="11" style="85" hidden="1"/>
    <col min="5648" max="5648" width="10.83203125" style="85" hidden="1"/>
    <col min="5649" max="5886" width="11" style="85" hidden="1"/>
    <col min="5887" max="5887" width="5.5" style="85" hidden="1"/>
    <col min="5888" max="5888" width="12.08203125" style="85" hidden="1"/>
    <col min="5889" max="5890" width="9.58203125" style="85" hidden="1"/>
    <col min="5891" max="5891" width="12.33203125" style="85" hidden="1"/>
    <col min="5892" max="5892" width="9.58203125" style="85" hidden="1"/>
    <col min="5893" max="5893" width="7.58203125" style="85" hidden="1"/>
    <col min="5894" max="5894" width="12.33203125" style="85" hidden="1"/>
    <col min="5895" max="5895" width="11" style="85" hidden="1"/>
    <col min="5896" max="5896" width="7.5" style="85" hidden="1"/>
    <col min="5897" max="5897" width="12.58203125" style="85" hidden="1"/>
    <col min="5898" max="5898" width="11" style="85" hidden="1"/>
    <col min="5899" max="5899" width="7.5" style="85" hidden="1"/>
    <col min="5900" max="5900" width="12.08203125" style="85" hidden="1"/>
    <col min="5901" max="5901" width="11" style="85" hidden="1"/>
    <col min="5902" max="5902" width="7.5" style="85" hidden="1"/>
    <col min="5903" max="5903" width="11" style="85" hidden="1"/>
    <col min="5904" max="5904" width="10.83203125" style="85" hidden="1"/>
    <col min="5905" max="6142" width="11" style="85" hidden="1"/>
    <col min="6143" max="6143" width="5.5" style="85" hidden="1"/>
    <col min="6144" max="6144" width="12.08203125" style="85" hidden="1"/>
    <col min="6145" max="6146" width="9.58203125" style="85" hidden="1"/>
    <col min="6147" max="6147" width="12.33203125" style="85" hidden="1"/>
    <col min="6148" max="6148" width="9.58203125" style="85" hidden="1"/>
    <col min="6149" max="6149" width="7.58203125" style="85" hidden="1"/>
    <col min="6150" max="6150" width="12.33203125" style="85" hidden="1"/>
    <col min="6151" max="6151" width="11" style="85" hidden="1"/>
    <col min="6152" max="6152" width="7.5" style="85" hidden="1"/>
    <col min="6153" max="6153" width="12.58203125" style="85" hidden="1"/>
    <col min="6154" max="6154" width="11" style="85" hidden="1"/>
    <col min="6155" max="6155" width="7.5" style="85" hidden="1"/>
    <col min="6156" max="6156" width="12.08203125" style="85" hidden="1"/>
    <col min="6157" max="6157" width="11" style="85" hidden="1"/>
    <col min="6158" max="6158" width="7.5" style="85" hidden="1"/>
    <col min="6159" max="6159" width="11" style="85" hidden="1"/>
    <col min="6160" max="6160" width="10.83203125" style="85" hidden="1"/>
    <col min="6161" max="6398" width="11" style="85" hidden="1"/>
    <col min="6399" max="6399" width="5.5" style="85" hidden="1"/>
    <col min="6400" max="6400" width="12.08203125" style="85" hidden="1"/>
    <col min="6401" max="6402" width="9.58203125" style="85" hidden="1"/>
    <col min="6403" max="6403" width="12.33203125" style="85" hidden="1"/>
    <col min="6404" max="6404" width="9.58203125" style="85" hidden="1"/>
    <col min="6405" max="6405" width="7.58203125" style="85" hidden="1"/>
    <col min="6406" max="6406" width="12.33203125" style="85" hidden="1"/>
    <col min="6407" max="6407" width="11" style="85" hidden="1"/>
    <col min="6408" max="6408" width="7.5" style="85" hidden="1"/>
    <col min="6409" max="6409" width="12.58203125" style="85" hidden="1"/>
    <col min="6410" max="6410" width="11" style="85" hidden="1"/>
    <col min="6411" max="6411" width="7.5" style="85" hidden="1"/>
    <col min="6412" max="6412" width="12.08203125" style="85" hidden="1"/>
    <col min="6413" max="6413" width="11" style="85" hidden="1"/>
    <col min="6414" max="6414" width="7.5" style="85" hidden="1"/>
    <col min="6415" max="6415" width="11" style="85" hidden="1"/>
    <col min="6416" max="6416" width="10.83203125" style="85" hidden="1"/>
    <col min="6417" max="6654" width="11" style="85" hidden="1"/>
    <col min="6655" max="6655" width="5.5" style="85" hidden="1"/>
    <col min="6656" max="6656" width="12.08203125" style="85" hidden="1"/>
    <col min="6657" max="6658" width="9.58203125" style="85" hidden="1"/>
    <col min="6659" max="6659" width="12.33203125" style="85" hidden="1"/>
    <col min="6660" max="6660" width="9.58203125" style="85" hidden="1"/>
    <col min="6661" max="6661" width="7.58203125" style="85" hidden="1"/>
    <col min="6662" max="6662" width="12.33203125" style="85" hidden="1"/>
    <col min="6663" max="6663" width="11" style="85" hidden="1"/>
    <col min="6664" max="6664" width="7.5" style="85" hidden="1"/>
    <col min="6665" max="6665" width="12.58203125" style="85" hidden="1"/>
    <col min="6666" max="6666" width="11" style="85" hidden="1"/>
    <col min="6667" max="6667" width="7.5" style="85" hidden="1"/>
    <col min="6668" max="6668" width="12.08203125" style="85" hidden="1"/>
    <col min="6669" max="6669" width="11" style="85" hidden="1"/>
    <col min="6670" max="6670" width="7.5" style="85" hidden="1"/>
    <col min="6671" max="6671" width="11" style="85" hidden="1"/>
    <col min="6672" max="6672" width="10.83203125" style="85" hidden="1"/>
    <col min="6673" max="6910" width="11" style="85" hidden="1"/>
    <col min="6911" max="6911" width="5.5" style="85" hidden="1"/>
    <col min="6912" max="6912" width="12.08203125" style="85" hidden="1"/>
    <col min="6913" max="6914" width="9.58203125" style="85" hidden="1"/>
    <col min="6915" max="6915" width="12.33203125" style="85" hidden="1"/>
    <col min="6916" max="6916" width="9.58203125" style="85" hidden="1"/>
    <col min="6917" max="6917" width="7.58203125" style="85" hidden="1"/>
    <col min="6918" max="6918" width="12.33203125" style="85" hidden="1"/>
    <col min="6919" max="6919" width="11" style="85" hidden="1"/>
    <col min="6920" max="6920" width="7.5" style="85" hidden="1"/>
    <col min="6921" max="6921" width="12.58203125" style="85" hidden="1"/>
    <col min="6922" max="6922" width="11" style="85" hidden="1"/>
    <col min="6923" max="6923" width="7.5" style="85" hidden="1"/>
    <col min="6924" max="6924" width="12.08203125" style="85" hidden="1"/>
    <col min="6925" max="6925" width="11" style="85" hidden="1"/>
    <col min="6926" max="6926" width="7.5" style="85" hidden="1"/>
    <col min="6927" max="6927" width="11" style="85" hidden="1"/>
    <col min="6928" max="6928" width="10.83203125" style="85" hidden="1"/>
    <col min="6929" max="7166" width="11" style="85" hidden="1"/>
    <col min="7167" max="7167" width="5.5" style="85" hidden="1"/>
    <col min="7168" max="7168" width="12.08203125" style="85" hidden="1"/>
    <col min="7169" max="7170" width="9.58203125" style="85" hidden="1"/>
    <col min="7171" max="7171" width="12.33203125" style="85" hidden="1"/>
    <col min="7172" max="7172" width="9.58203125" style="85" hidden="1"/>
    <col min="7173" max="7173" width="7.58203125" style="85" hidden="1"/>
    <col min="7174" max="7174" width="12.33203125" style="85" hidden="1"/>
    <col min="7175" max="7175" width="11" style="85" hidden="1"/>
    <col min="7176" max="7176" width="7.5" style="85" hidden="1"/>
    <col min="7177" max="7177" width="12.58203125" style="85" hidden="1"/>
    <col min="7178" max="7178" width="11" style="85" hidden="1"/>
    <col min="7179" max="7179" width="7.5" style="85" hidden="1"/>
    <col min="7180" max="7180" width="12.08203125" style="85" hidden="1"/>
    <col min="7181" max="7181" width="11" style="85" hidden="1"/>
    <col min="7182" max="7182" width="7.5" style="85" hidden="1"/>
    <col min="7183" max="7183" width="11" style="85" hidden="1"/>
    <col min="7184" max="7184" width="10.83203125" style="85" hidden="1"/>
    <col min="7185" max="7422" width="11" style="85" hidden="1"/>
    <col min="7423" max="7423" width="5.5" style="85" hidden="1"/>
    <col min="7424" max="7424" width="12.08203125" style="85" hidden="1"/>
    <col min="7425" max="7426" width="9.58203125" style="85" hidden="1"/>
    <col min="7427" max="7427" width="12.33203125" style="85" hidden="1"/>
    <col min="7428" max="7428" width="9.58203125" style="85" hidden="1"/>
    <col min="7429" max="7429" width="7.58203125" style="85" hidden="1"/>
    <col min="7430" max="7430" width="12.33203125" style="85" hidden="1"/>
    <col min="7431" max="7431" width="11" style="85" hidden="1"/>
    <col min="7432" max="7432" width="7.5" style="85" hidden="1"/>
    <col min="7433" max="7433" width="12.58203125" style="85" hidden="1"/>
    <col min="7434" max="7434" width="11" style="85" hidden="1"/>
    <col min="7435" max="7435" width="7.5" style="85" hidden="1"/>
    <col min="7436" max="7436" width="12.08203125" style="85" hidden="1"/>
    <col min="7437" max="7437" width="11" style="85" hidden="1"/>
    <col min="7438" max="7438" width="7.5" style="85" hidden="1"/>
    <col min="7439" max="7439" width="11" style="85" hidden="1"/>
    <col min="7440" max="7440" width="10.83203125" style="85" hidden="1"/>
    <col min="7441" max="7678" width="11" style="85" hidden="1"/>
    <col min="7679" max="7679" width="5.5" style="85" hidden="1"/>
    <col min="7680" max="7680" width="12.08203125" style="85" hidden="1"/>
    <col min="7681" max="7682" width="9.58203125" style="85" hidden="1"/>
    <col min="7683" max="7683" width="12.33203125" style="85" hidden="1"/>
    <col min="7684" max="7684" width="9.58203125" style="85" hidden="1"/>
    <col min="7685" max="7685" width="7.58203125" style="85" hidden="1"/>
    <col min="7686" max="7686" width="12.33203125" style="85" hidden="1"/>
    <col min="7687" max="7687" width="11" style="85" hidden="1"/>
    <col min="7688" max="7688" width="7.5" style="85" hidden="1"/>
    <col min="7689" max="7689" width="12.58203125" style="85" hidden="1"/>
    <col min="7690" max="7690" width="11" style="85" hidden="1"/>
    <col min="7691" max="7691" width="7.5" style="85" hidden="1"/>
    <col min="7692" max="7692" width="12.08203125" style="85" hidden="1"/>
    <col min="7693" max="7693" width="11" style="85" hidden="1"/>
    <col min="7694" max="7694" width="7.5" style="85" hidden="1"/>
    <col min="7695" max="7695" width="11" style="85" hidden="1"/>
    <col min="7696" max="7696" width="10.83203125" style="85" hidden="1"/>
    <col min="7697" max="7934" width="11" style="85" hidden="1"/>
    <col min="7935" max="7935" width="5.5" style="85" hidden="1"/>
    <col min="7936" max="7936" width="12.08203125" style="85" hidden="1"/>
    <col min="7937" max="7938" width="9.58203125" style="85" hidden="1"/>
    <col min="7939" max="7939" width="12.33203125" style="85" hidden="1"/>
    <col min="7940" max="7940" width="9.58203125" style="85" hidden="1"/>
    <col min="7941" max="7941" width="7.58203125" style="85" hidden="1"/>
    <col min="7942" max="7942" width="12.33203125" style="85" hidden="1"/>
    <col min="7943" max="7943" width="11" style="85" hidden="1"/>
    <col min="7944" max="7944" width="7.5" style="85" hidden="1"/>
    <col min="7945" max="7945" width="12.58203125" style="85" hidden="1"/>
    <col min="7946" max="7946" width="11" style="85" hidden="1"/>
    <col min="7947" max="7947" width="7.5" style="85" hidden="1"/>
    <col min="7948" max="7948" width="12.08203125" style="85" hidden="1"/>
    <col min="7949" max="7949" width="11" style="85" hidden="1"/>
    <col min="7950" max="7950" width="7.5" style="85" hidden="1"/>
    <col min="7951" max="7951" width="11" style="85" hidden="1"/>
    <col min="7952" max="7952" width="10.83203125" style="85" hidden="1"/>
    <col min="7953" max="8190" width="11" style="85" hidden="1"/>
    <col min="8191" max="8191" width="5.5" style="85" hidden="1"/>
    <col min="8192" max="8192" width="12.08203125" style="85" hidden="1"/>
    <col min="8193" max="8194" width="9.58203125" style="85" hidden="1"/>
    <col min="8195" max="8195" width="12.33203125" style="85" hidden="1"/>
    <col min="8196" max="8196" width="9.58203125" style="85" hidden="1"/>
    <col min="8197" max="8197" width="7.58203125" style="85" hidden="1"/>
    <col min="8198" max="8198" width="12.33203125" style="85" hidden="1"/>
    <col min="8199" max="8199" width="11" style="85" hidden="1"/>
    <col min="8200" max="8200" width="7.5" style="85" hidden="1"/>
    <col min="8201" max="8201" width="12.58203125" style="85" hidden="1"/>
    <col min="8202" max="8202" width="11" style="85" hidden="1"/>
    <col min="8203" max="8203" width="7.5" style="85" hidden="1"/>
    <col min="8204" max="8204" width="12.08203125" style="85" hidden="1"/>
    <col min="8205" max="8205" width="11" style="85" hidden="1"/>
    <col min="8206" max="8206" width="7.5" style="85" hidden="1"/>
    <col min="8207" max="8207" width="11" style="85" hidden="1"/>
    <col min="8208" max="8208" width="10.83203125" style="85" hidden="1"/>
    <col min="8209" max="8446" width="11" style="85" hidden="1"/>
    <col min="8447" max="8447" width="5.5" style="85" hidden="1"/>
    <col min="8448" max="8448" width="12.08203125" style="85" hidden="1"/>
    <col min="8449" max="8450" width="9.58203125" style="85" hidden="1"/>
    <col min="8451" max="8451" width="12.33203125" style="85" hidden="1"/>
    <col min="8452" max="8452" width="9.58203125" style="85" hidden="1"/>
    <col min="8453" max="8453" width="7.58203125" style="85" hidden="1"/>
    <col min="8454" max="8454" width="12.33203125" style="85" hidden="1"/>
    <col min="8455" max="8455" width="11" style="85" hidden="1"/>
    <col min="8456" max="8456" width="7.5" style="85" hidden="1"/>
    <col min="8457" max="8457" width="12.58203125" style="85" hidden="1"/>
    <col min="8458" max="8458" width="11" style="85" hidden="1"/>
    <col min="8459" max="8459" width="7.5" style="85" hidden="1"/>
    <col min="8460" max="8460" width="12.08203125" style="85" hidden="1"/>
    <col min="8461" max="8461" width="11" style="85" hidden="1"/>
    <col min="8462" max="8462" width="7.5" style="85" hidden="1"/>
    <col min="8463" max="8463" width="11" style="85" hidden="1"/>
    <col min="8464" max="8464" width="10.83203125" style="85" hidden="1"/>
    <col min="8465" max="8702" width="11" style="85" hidden="1"/>
    <col min="8703" max="8703" width="5.5" style="85" hidden="1"/>
    <col min="8704" max="8704" width="12.08203125" style="85" hidden="1"/>
    <col min="8705" max="8706" width="9.58203125" style="85" hidden="1"/>
    <col min="8707" max="8707" width="12.33203125" style="85" hidden="1"/>
    <col min="8708" max="8708" width="9.58203125" style="85" hidden="1"/>
    <col min="8709" max="8709" width="7.58203125" style="85" hidden="1"/>
    <col min="8710" max="8710" width="12.33203125" style="85" hidden="1"/>
    <col min="8711" max="8711" width="11" style="85" hidden="1"/>
    <col min="8712" max="8712" width="7.5" style="85" hidden="1"/>
    <col min="8713" max="8713" width="12.58203125" style="85" hidden="1"/>
    <col min="8714" max="8714" width="11" style="85" hidden="1"/>
    <col min="8715" max="8715" width="7.5" style="85" hidden="1"/>
    <col min="8716" max="8716" width="12.08203125" style="85" hidden="1"/>
    <col min="8717" max="8717" width="11" style="85" hidden="1"/>
    <col min="8718" max="8718" width="7.5" style="85" hidden="1"/>
    <col min="8719" max="8719" width="11" style="85" hidden="1"/>
    <col min="8720" max="8720" width="10.83203125" style="85" hidden="1"/>
    <col min="8721" max="8958" width="11" style="85" hidden="1"/>
    <col min="8959" max="8959" width="5.5" style="85" hidden="1"/>
    <col min="8960" max="8960" width="12.08203125" style="85" hidden="1"/>
    <col min="8961" max="8962" width="9.58203125" style="85" hidden="1"/>
    <col min="8963" max="8963" width="12.33203125" style="85" hidden="1"/>
    <col min="8964" max="8964" width="9.58203125" style="85" hidden="1"/>
    <col min="8965" max="8965" width="7.58203125" style="85" hidden="1"/>
    <col min="8966" max="8966" width="12.33203125" style="85" hidden="1"/>
    <col min="8967" max="8967" width="11" style="85" hidden="1"/>
    <col min="8968" max="8968" width="7.5" style="85" hidden="1"/>
    <col min="8969" max="8969" width="12.58203125" style="85" hidden="1"/>
    <col min="8970" max="8970" width="11" style="85" hidden="1"/>
    <col min="8971" max="8971" width="7.5" style="85" hidden="1"/>
    <col min="8972" max="8972" width="12.08203125" style="85" hidden="1"/>
    <col min="8973" max="8973" width="11" style="85" hidden="1"/>
    <col min="8974" max="8974" width="7.5" style="85" hidden="1"/>
    <col min="8975" max="8975" width="11" style="85" hidden="1"/>
    <col min="8976" max="8976" width="10.83203125" style="85" hidden="1"/>
    <col min="8977" max="9214" width="11" style="85" hidden="1"/>
    <col min="9215" max="9215" width="5.5" style="85" hidden="1"/>
    <col min="9216" max="9216" width="12.08203125" style="85" hidden="1"/>
    <col min="9217" max="9218" width="9.58203125" style="85" hidden="1"/>
    <col min="9219" max="9219" width="12.33203125" style="85" hidden="1"/>
    <col min="9220" max="9220" width="9.58203125" style="85" hidden="1"/>
    <col min="9221" max="9221" width="7.58203125" style="85" hidden="1"/>
    <col min="9222" max="9222" width="12.33203125" style="85" hidden="1"/>
    <col min="9223" max="9223" width="11" style="85" hidden="1"/>
    <col min="9224" max="9224" width="7.5" style="85" hidden="1"/>
    <col min="9225" max="9225" width="12.58203125" style="85" hidden="1"/>
    <col min="9226" max="9226" width="11" style="85" hidden="1"/>
    <col min="9227" max="9227" width="7.5" style="85" hidden="1"/>
    <col min="9228" max="9228" width="12.08203125" style="85" hidden="1"/>
    <col min="9229" max="9229" width="11" style="85" hidden="1"/>
    <col min="9230" max="9230" width="7.5" style="85" hidden="1"/>
    <col min="9231" max="9231" width="11" style="85" hidden="1"/>
    <col min="9232" max="9232" width="10.83203125" style="85" hidden="1"/>
    <col min="9233" max="9470" width="11" style="85" hidden="1"/>
    <col min="9471" max="9471" width="5.5" style="85" hidden="1"/>
    <col min="9472" max="9472" width="12.08203125" style="85" hidden="1"/>
    <col min="9473" max="9474" width="9.58203125" style="85" hidden="1"/>
    <col min="9475" max="9475" width="12.33203125" style="85" hidden="1"/>
    <col min="9476" max="9476" width="9.58203125" style="85" hidden="1"/>
    <col min="9477" max="9477" width="7.58203125" style="85" hidden="1"/>
    <col min="9478" max="9478" width="12.33203125" style="85" hidden="1"/>
    <col min="9479" max="9479" width="11" style="85" hidden="1"/>
    <col min="9480" max="9480" width="7.5" style="85" hidden="1"/>
    <col min="9481" max="9481" width="12.58203125" style="85" hidden="1"/>
    <col min="9482" max="9482" width="11" style="85" hidden="1"/>
    <col min="9483" max="9483" width="7.5" style="85" hidden="1"/>
    <col min="9484" max="9484" width="12.08203125" style="85" hidden="1"/>
    <col min="9485" max="9485" width="11" style="85" hidden="1"/>
    <col min="9486" max="9486" width="7.5" style="85" hidden="1"/>
    <col min="9487" max="9487" width="11" style="85" hidden="1"/>
    <col min="9488" max="9488" width="10.83203125" style="85" hidden="1"/>
    <col min="9489" max="9726" width="11" style="85" hidden="1"/>
    <col min="9727" max="9727" width="5.5" style="85" hidden="1"/>
    <col min="9728" max="9728" width="12.08203125" style="85" hidden="1"/>
    <col min="9729" max="9730" width="9.58203125" style="85" hidden="1"/>
    <col min="9731" max="9731" width="12.33203125" style="85" hidden="1"/>
    <col min="9732" max="9732" width="9.58203125" style="85" hidden="1"/>
    <col min="9733" max="9733" width="7.58203125" style="85" hidden="1"/>
    <col min="9734" max="9734" width="12.33203125" style="85" hidden="1"/>
    <col min="9735" max="9735" width="11" style="85" hidden="1"/>
    <col min="9736" max="9736" width="7.5" style="85" hidden="1"/>
    <col min="9737" max="9737" width="12.58203125" style="85" hidden="1"/>
    <col min="9738" max="9738" width="11" style="85" hidden="1"/>
    <col min="9739" max="9739" width="7.5" style="85" hidden="1"/>
    <col min="9740" max="9740" width="12.08203125" style="85" hidden="1"/>
    <col min="9741" max="9741" width="11" style="85" hidden="1"/>
    <col min="9742" max="9742" width="7.5" style="85" hidden="1"/>
    <col min="9743" max="9743" width="11" style="85" hidden="1"/>
    <col min="9744" max="9744" width="10.83203125" style="85" hidden="1"/>
    <col min="9745" max="9982" width="11" style="85" hidden="1"/>
    <col min="9983" max="9983" width="5.5" style="85" hidden="1"/>
    <col min="9984" max="9984" width="12.08203125" style="85" hidden="1"/>
    <col min="9985" max="9986" width="9.58203125" style="85" hidden="1"/>
    <col min="9987" max="9987" width="12.33203125" style="85" hidden="1"/>
    <col min="9988" max="9988" width="9.58203125" style="85" hidden="1"/>
    <col min="9989" max="9989" width="7.58203125" style="85" hidden="1"/>
    <col min="9990" max="9990" width="12.33203125" style="85" hidden="1"/>
    <col min="9991" max="9991" width="11" style="85" hidden="1"/>
    <col min="9992" max="9992" width="7.5" style="85" hidden="1"/>
    <col min="9993" max="9993" width="12.58203125" style="85" hidden="1"/>
    <col min="9994" max="9994" width="11" style="85" hidden="1"/>
    <col min="9995" max="9995" width="7.5" style="85" hidden="1"/>
    <col min="9996" max="9996" width="12.08203125" style="85" hidden="1"/>
    <col min="9997" max="9997" width="11" style="85" hidden="1"/>
    <col min="9998" max="9998" width="7.5" style="85" hidden="1"/>
    <col min="9999" max="9999" width="11" style="85" hidden="1"/>
    <col min="10000" max="10000" width="10.83203125" style="85" hidden="1"/>
    <col min="10001" max="10238" width="11" style="85" hidden="1"/>
    <col min="10239" max="10239" width="5.5" style="85" hidden="1"/>
    <col min="10240" max="10240" width="12.08203125" style="85" hidden="1"/>
    <col min="10241" max="10242" width="9.58203125" style="85" hidden="1"/>
    <col min="10243" max="10243" width="12.33203125" style="85" hidden="1"/>
    <col min="10244" max="10244" width="9.58203125" style="85" hidden="1"/>
    <col min="10245" max="10245" width="7.58203125" style="85" hidden="1"/>
    <col min="10246" max="10246" width="12.33203125" style="85" hidden="1"/>
    <col min="10247" max="10247" width="11" style="85" hidden="1"/>
    <col min="10248" max="10248" width="7.5" style="85" hidden="1"/>
    <col min="10249" max="10249" width="12.58203125" style="85" hidden="1"/>
    <col min="10250" max="10250" width="11" style="85" hidden="1"/>
    <col min="10251" max="10251" width="7.5" style="85" hidden="1"/>
    <col min="10252" max="10252" width="12.08203125" style="85" hidden="1"/>
    <col min="10253" max="10253" width="11" style="85" hidden="1"/>
    <col min="10254" max="10254" width="7.5" style="85" hidden="1"/>
    <col min="10255" max="10255" width="11" style="85" hidden="1"/>
    <col min="10256" max="10256" width="10.83203125" style="85" hidden="1"/>
    <col min="10257" max="10494" width="11" style="85" hidden="1"/>
    <col min="10495" max="10495" width="5.5" style="85" hidden="1"/>
    <col min="10496" max="10496" width="12.08203125" style="85" hidden="1"/>
    <col min="10497" max="10498" width="9.58203125" style="85" hidden="1"/>
    <col min="10499" max="10499" width="12.33203125" style="85" hidden="1"/>
    <col min="10500" max="10500" width="9.58203125" style="85" hidden="1"/>
    <col min="10501" max="10501" width="7.58203125" style="85" hidden="1"/>
    <col min="10502" max="10502" width="12.33203125" style="85" hidden="1"/>
    <col min="10503" max="10503" width="11" style="85" hidden="1"/>
    <col min="10504" max="10504" width="7.5" style="85" hidden="1"/>
    <col min="10505" max="10505" width="12.58203125" style="85" hidden="1"/>
    <col min="10506" max="10506" width="11" style="85" hidden="1"/>
    <col min="10507" max="10507" width="7.5" style="85" hidden="1"/>
    <col min="10508" max="10508" width="12.08203125" style="85" hidden="1"/>
    <col min="10509" max="10509" width="11" style="85" hidden="1"/>
    <col min="10510" max="10510" width="7.5" style="85" hidden="1"/>
    <col min="10511" max="10511" width="11" style="85" hidden="1"/>
    <col min="10512" max="10512" width="10.83203125" style="85" hidden="1"/>
    <col min="10513" max="10750" width="11" style="85" hidden="1"/>
    <col min="10751" max="10751" width="5.5" style="85" hidden="1"/>
    <col min="10752" max="10752" width="12.08203125" style="85" hidden="1"/>
    <col min="10753" max="10754" width="9.58203125" style="85" hidden="1"/>
    <col min="10755" max="10755" width="12.33203125" style="85" hidden="1"/>
    <col min="10756" max="10756" width="9.58203125" style="85" hidden="1"/>
    <col min="10757" max="10757" width="7.58203125" style="85" hidden="1"/>
    <col min="10758" max="10758" width="12.33203125" style="85" hidden="1"/>
    <col min="10759" max="10759" width="11" style="85" hidden="1"/>
    <col min="10760" max="10760" width="7.5" style="85" hidden="1"/>
    <col min="10761" max="10761" width="12.58203125" style="85" hidden="1"/>
    <col min="10762" max="10762" width="11" style="85" hidden="1"/>
    <col min="10763" max="10763" width="7.5" style="85" hidden="1"/>
    <col min="10764" max="10764" width="12.08203125" style="85" hidden="1"/>
    <col min="10765" max="10765" width="11" style="85" hidden="1"/>
    <col min="10766" max="10766" width="7.5" style="85" hidden="1"/>
    <col min="10767" max="10767" width="11" style="85" hidden="1"/>
    <col min="10768" max="10768" width="10.83203125" style="85" hidden="1"/>
    <col min="10769" max="11006" width="11" style="85" hidden="1"/>
    <col min="11007" max="11007" width="5.5" style="85" hidden="1"/>
    <col min="11008" max="11008" width="12.08203125" style="85" hidden="1"/>
    <col min="11009" max="11010" width="9.58203125" style="85" hidden="1"/>
    <col min="11011" max="11011" width="12.33203125" style="85" hidden="1"/>
    <col min="11012" max="11012" width="9.58203125" style="85" hidden="1"/>
    <col min="11013" max="11013" width="7.58203125" style="85" hidden="1"/>
    <col min="11014" max="11014" width="12.33203125" style="85" hidden="1"/>
    <col min="11015" max="11015" width="11" style="85" hidden="1"/>
    <col min="11016" max="11016" width="7.5" style="85" hidden="1"/>
    <col min="11017" max="11017" width="12.58203125" style="85" hidden="1"/>
    <col min="11018" max="11018" width="11" style="85" hidden="1"/>
    <col min="11019" max="11019" width="7.5" style="85" hidden="1"/>
    <col min="11020" max="11020" width="12.08203125" style="85" hidden="1"/>
    <col min="11021" max="11021" width="11" style="85" hidden="1"/>
    <col min="11022" max="11022" width="7.5" style="85" hidden="1"/>
    <col min="11023" max="11023" width="11" style="85" hidden="1"/>
    <col min="11024" max="11024" width="10.83203125" style="85" hidden="1"/>
    <col min="11025" max="11262" width="11" style="85" hidden="1"/>
    <col min="11263" max="11263" width="5.5" style="85" hidden="1"/>
    <col min="11264" max="11264" width="12.08203125" style="85" hidden="1"/>
    <col min="11265" max="11266" width="9.58203125" style="85" hidden="1"/>
    <col min="11267" max="11267" width="12.33203125" style="85" hidden="1"/>
    <col min="11268" max="11268" width="9.58203125" style="85" hidden="1"/>
    <col min="11269" max="11269" width="7.58203125" style="85" hidden="1"/>
    <col min="11270" max="11270" width="12.33203125" style="85" hidden="1"/>
    <col min="11271" max="11271" width="11" style="85" hidden="1"/>
    <col min="11272" max="11272" width="7.5" style="85" hidden="1"/>
    <col min="11273" max="11273" width="12.58203125" style="85" hidden="1"/>
    <col min="11274" max="11274" width="11" style="85" hidden="1"/>
    <col min="11275" max="11275" width="7.5" style="85" hidden="1"/>
    <col min="11276" max="11276" width="12.08203125" style="85" hidden="1"/>
    <col min="11277" max="11277" width="11" style="85" hidden="1"/>
    <col min="11278" max="11278" width="7.5" style="85" hidden="1"/>
    <col min="11279" max="11279" width="11" style="85" hidden="1"/>
    <col min="11280" max="11280" width="10.83203125" style="85" hidden="1"/>
    <col min="11281" max="11518" width="11" style="85" hidden="1"/>
    <col min="11519" max="11519" width="5.5" style="85" hidden="1"/>
    <col min="11520" max="11520" width="12.08203125" style="85" hidden="1"/>
    <col min="11521" max="11522" width="9.58203125" style="85" hidden="1"/>
    <col min="11523" max="11523" width="12.33203125" style="85" hidden="1"/>
    <col min="11524" max="11524" width="9.58203125" style="85" hidden="1"/>
    <col min="11525" max="11525" width="7.58203125" style="85" hidden="1"/>
    <col min="11526" max="11526" width="12.33203125" style="85" hidden="1"/>
    <col min="11527" max="11527" width="11" style="85" hidden="1"/>
    <col min="11528" max="11528" width="7.5" style="85" hidden="1"/>
    <col min="11529" max="11529" width="12.58203125" style="85" hidden="1"/>
    <col min="11530" max="11530" width="11" style="85" hidden="1"/>
    <col min="11531" max="11531" width="7.5" style="85" hidden="1"/>
    <col min="11532" max="11532" width="12.08203125" style="85" hidden="1"/>
    <col min="11533" max="11533" width="11" style="85" hidden="1"/>
    <col min="11534" max="11534" width="7.5" style="85" hidden="1"/>
    <col min="11535" max="11535" width="11" style="85" hidden="1"/>
    <col min="11536" max="11536" width="10.83203125" style="85" hidden="1"/>
    <col min="11537" max="11774" width="11" style="85" hidden="1"/>
    <col min="11775" max="11775" width="5.5" style="85" hidden="1"/>
    <col min="11776" max="11776" width="12.08203125" style="85" hidden="1"/>
    <col min="11777" max="11778" width="9.58203125" style="85" hidden="1"/>
    <col min="11779" max="11779" width="12.33203125" style="85" hidden="1"/>
    <col min="11780" max="11780" width="9.58203125" style="85" hidden="1"/>
    <col min="11781" max="11781" width="7.58203125" style="85" hidden="1"/>
    <col min="11782" max="11782" width="12.33203125" style="85" hidden="1"/>
    <col min="11783" max="11783" width="11" style="85" hidden="1"/>
    <col min="11784" max="11784" width="7.5" style="85" hidden="1"/>
    <col min="11785" max="11785" width="12.58203125" style="85" hidden="1"/>
    <col min="11786" max="11786" width="11" style="85" hidden="1"/>
    <col min="11787" max="11787" width="7.5" style="85" hidden="1"/>
    <col min="11788" max="11788" width="12.08203125" style="85" hidden="1"/>
    <col min="11789" max="11789" width="11" style="85" hidden="1"/>
    <col min="11790" max="11790" width="7.5" style="85" hidden="1"/>
    <col min="11791" max="11791" width="11" style="85" hidden="1"/>
    <col min="11792" max="11792" width="10.83203125" style="85" hidden="1"/>
    <col min="11793" max="12030" width="11" style="85" hidden="1"/>
    <col min="12031" max="12031" width="5.5" style="85" hidden="1"/>
    <col min="12032" max="12032" width="12.08203125" style="85" hidden="1"/>
    <col min="12033" max="12034" width="9.58203125" style="85" hidden="1"/>
    <col min="12035" max="12035" width="12.33203125" style="85" hidden="1"/>
    <col min="12036" max="12036" width="9.58203125" style="85" hidden="1"/>
    <col min="12037" max="12037" width="7.58203125" style="85" hidden="1"/>
    <col min="12038" max="12038" width="12.33203125" style="85" hidden="1"/>
    <col min="12039" max="12039" width="11" style="85" hidden="1"/>
    <col min="12040" max="12040" width="7.5" style="85" hidden="1"/>
    <col min="12041" max="12041" width="12.58203125" style="85" hidden="1"/>
    <col min="12042" max="12042" width="11" style="85" hidden="1"/>
    <col min="12043" max="12043" width="7.5" style="85" hidden="1"/>
    <col min="12044" max="12044" width="12.08203125" style="85" hidden="1"/>
    <col min="12045" max="12045" width="11" style="85" hidden="1"/>
    <col min="12046" max="12046" width="7.5" style="85" hidden="1"/>
    <col min="12047" max="12047" width="11" style="85" hidden="1"/>
    <col min="12048" max="12048" width="10.83203125" style="85" hidden="1"/>
    <col min="12049" max="12286" width="11" style="85" hidden="1"/>
    <col min="12287" max="12287" width="5.5" style="85" hidden="1"/>
    <col min="12288" max="12288" width="12.08203125" style="85" hidden="1"/>
    <col min="12289" max="12290" width="9.58203125" style="85" hidden="1"/>
    <col min="12291" max="12291" width="12.33203125" style="85" hidden="1"/>
    <col min="12292" max="12292" width="9.58203125" style="85" hidden="1"/>
    <col min="12293" max="12293" width="7.58203125" style="85" hidden="1"/>
    <col min="12294" max="12294" width="12.33203125" style="85" hidden="1"/>
    <col min="12295" max="12295" width="11" style="85" hidden="1"/>
    <col min="12296" max="12296" width="7.5" style="85" hidden="1"/>
    <col min="12297" max="12297" width="12.58203125" style="85" hidden="1"/>
    <col min="12298" max="12298" width="11" style="85" hidden="1"/>
    <col min="12299" max="12299" width="7.5" style="85" hidden="1"/>
    <col min="12300" max="12300" width="12.08203125" style="85" hidden="1"/>
    <col min="12301" max="12301" width="11" style="85" hidden="1"/>
    <col min="12302" max="12302" width="7.5" style="85" hidden="1"/>
    <col min="12303" max="12303" width="11" style="85" hidden="1"/>
    <col min="12304" max="12304" width="10.83203125" style="85" hidden="1"/>
    <col min="12305" max="12542" width="11" style="85" hidden="1"/>
    <col min="12543" max="12543" width="5.5" style="85" hidden="1"/>
    <col min="12544" max="12544" width="12.08203125" style="85" hidden="1"/>
    <col min="12545" max="12546" width="9.58203125" style="85" hidden="1"/>
    <col min="12547" max="12547" width="12.33203125" style="85" hidden="1"/>
    <col min="12548" max="12548" width="9.58203125" style="85" hidden="1"/>
    <col min="12549" max="12549" width="7.58203125" style="85" hidden="1"/>
    <col min="12550" max="12550" width="12.33203125" style="85" hidden="1"/>
    <col min="12551" max="12551" width="11" style="85" hidden="1"/>
    <col min="12552" max="12552" width="7.5" style="85" hidden="1"/>
    <col min="12553" max="12553" width="12.58203125" style="85" hidden="1"/>
    <col min="12554" max="12554" width="11" style="85" hidden="1"/>
    <col min="12555" max="12555" width="7.5" style="85" hidden="1"/>
    <col min="12556" max="12556" width="12.08203125" style="85" hidden="1"/>
    <col min="12557" max="12557" width="11" style="85" hidden="1"/>
    <col min="12558" max="12558" width="7.5" style="85" hidden="1"/>
    <col min="12559" max="12559" width="11" style="85" hidden="1"/>
    <col min="12560" max="12560" width="10.83203125" style="85" hidden="1"/>
    <col min="12561" max="12798" width="11" style="85" hidden="1"/>
    <col min="12799" max="12799" width="5.5" style="85" hidden="1"/>
    <col min="12800" max="12800" width="12.08203125" style="85" hidden="1"/>
    <col min="12801" max="12802" width="9.58203125" style="85" hidden="1"/>
    <col min="12803" max="12803" width="12.33203125" style="85" hidden="1"/>
    <col min="12804" max="12804" width="9.58203125" style="85" hidden="1"/>
    <col min="12805" max="12805" width="7.58203125" style="85" hidden="1"/>
    <col min="12806" max="12806" width="12.33203125" style="85" hidden="1"/>
    <col min="12807" max="12807" width="11" style="85" hidden="1"/>
    <col min="12808" max="12808" width="7.5" style="85" hidden="1"/>
    <col min="12809" max="12809" width="12.58203125" style="85" hidden="1"/>
    <col min="12810" max="12810" width="11" style="85" hidden="1"/>
    <col min="12811" max="12811" width="7.5" style="85" hidden="1"/>
    <col min="12812" max="12812" width="12.08203125" style="85" hidden="1"/>
    <col min="12813" max="12813" width="11" style="85" hidden="1"/>
    <col min="12814" max="12814" width="7.5" style="85" hidden="1"/>
    <col min="12815" max="12815" width="11" style="85" hidden="1"/>
    <col min="12816" max="12816" width="10.83203125" style="85" hidden="1"/>
    <col min="12817" max="13054" width="11" style="85" hidden="1"/>
    <col min="13055" max="13055" width="5.5" style="85" hidden="1"/>
    <col min="13056" max="13056" width="12.08203125" style="85" hidden="1"/>
    <col min="13057" max="13058" width="9.58203125" style="85" hidden="1"/>
    <col min="13059" max="13059" width="12.33203125" style="85" hidden="1"/>
    <col min="13060" max="13060" width="9.58203125" style="85" hidden="1"/>
    <col min="13061" max="13061" width="7.58203125" style="85" hidden="1"/>
    <col min="13062" max="13062" width="12.33203125" style="85" hidden="1"/>
    <col min="13063" max="13063" width="11" style="85" hidden="1"/>
    <col min="13064" max="13064" width="7.5" style="85" hidden="1"/>
    <col min="13065" max="13065" width="12.58203125" style="85" hidden="1"/>
    <col min="13066" max="13066" width="11" style="85" hidden="1"/>
    <col min="13067" max="13067" width="7.5" style="85" hidden="1"/>
    <col min="13068" max="13068" width="12.08203125" style="85" hidden="1"/>
    <col min="13069" max="13069" width="11" style="85" hidden="1"/>
    <col min="13070" max="13070" width="7.5" style="85" hidden="1"/>
    <col min="13071" max="13071" width="11" style="85" hidden="1"/>
    <col min="13072" max="13072" width="10.83203125" style="85" hidden="1"/>
    <col min="13073" max="13310" width="11" style="85" hidden="1"/>
    <col min="13311" max="13311" width="5.5" style="85" hidden="1"/>
    <col min="13312" max="13312" width="12.08203125" style="85" hidden="1"/>
    <col min="13313" max="13314" width="9.58203125" style="85" hidden="1"/>
    <col min="13315" max="13315" width="12.33203125" style="85" hidden="1"/>
    <col min="13316" max="13316" width="9.58203125" style="85" hidden="1"/>
    <col min="13317" max="13317" width="7.58203125" style="85" hidden="1"/>
    <col min="13318" max="13318" width="12.33203125" style="85" hidden="1"/>
    <col min="13319" max="13319" width="11" style="85" hidden="1"/>
    <col min="13320" max="13320" width="7.5" style="85" hidden="1"/>
    <col min="13321" max="13321" width="12.58203125" style="85" hidden="1"/>
    <col min="13322" max="13322" width="11" style="85" hidden="1"/>
    <col min="13323" max="13323" width="7.5" style="85" hidden="1"/>
    <col min="13324" max="13324" width="12.08203125" style="85" hidden="1"/>
    <col min="13325" max="13325" width="11" style="85" hidden="1"/>
    <col min="13326" max="13326" width="7.5" style="85" hidden="1"/>
    <col min="13327" max="13327" width="11" style="85" hidden="1"/>
    <col min="13328" max="13328" width="10.83203125" style="85" hidden="1"/>
    <col min="13329" max="13566" width="11" style="85" hidden="1"/>
    <col min="13567" max="13567" width="5.5" style="85" hidden="1"/>
    <col min="13568" max="13568" width="12.08203125" style="85" hidden="1"/>
    <col min="13569" max="13570" width="9.58203125" style="85" hidden="1"/>
    <col min="13571" max="13571" width="12.33203125" style="85" hidden="1"/>
    <col min="13572" max="13572" width="9.58203125" style="85" hidden="1"/>
    <col min="13573" max="13573" width="7.58203125" style="85" hidden="1"/>
    <col min="13574" max="13574" width="12.33203125" style="85" hidden="1"/>
    <col min="13575" max="13575" width="11" style="85" hidden="1"/>
    <col min="13576" max="13576" width="7.5" style="85" hidden="1"/>
    <col min="13577" max="13577" width="12.58203125" style="85" hidden="1"/>
    <col min="13578" max="13578" width="11" style="85" hidden="1"/>
    <col min="13579" max="13579" width="7.5" style="85" hidden="1"/>
    <col min="13580" max="13580" width="12.08203125" style="85" hidden="1"/>
    <col min="13581" max="13581" width="11" style="85" hidden="1"/>
    <col min="13582" max="13582" width="7.5" style="85" hidden="1"/>
    <col min="13583" max="13583" width="11" style="85" hidden="1"/>
    <col min="13584" max="13584" width="10.83203125" style="85" hidden="1"/>
    <col min="13585" max="13822" width="11" style="85" hidden="1"/>
    <col min="13823" max="13823" width="5.5" style="85" hidden="1"/>
    <col min="13824" max="13824" width="12.08203125" style="85" hidden="1"/>
    <col min="13825" max="13826" width="9.58203125" style="85" hidden="1"/>
    <col min="13827" max="13827" width="12.33203125" style="85" hidden="1"/>
    <col min="13828" max="13828" width="9.58203125" style="85" hidden="1"/>
    <col min="13829" max="13829" width="7.58203125" style="85" hidden="1"/>
    <col min="13830" max="13830" width="12.33203125" style="85" hidden="1"/>
    <col min="13831" max="13831" width="11" style="85" hidden="1"/>
    <col min="13832" max="13832" width="7.5" style="85" hidden="1"/>
    <col min="13833" max="13833" width="12.58203125" style="85" hidden="1"/>
    <col min="13834" max="13834" width="11" style="85" hidden="1"/>
    <col min="13835" max="13835" width="7.5" style="85" hidden="1"/>
    <col min="13836" max="13836" width="12.08203125" style="85" hidden="1"/>
    <col min="13837" max="13837" width="11" style="85" hidden="1"/>
    <col min="13838" max="13838" width="7.5" style="85" hidden="1"/>
    <col min="13839" max="13839" width="11" style="85" hidden="1"/>
    <col min="13840" max="13840" width="10.83203125" style="85" hidden="1"/>
    <col min="13841" max="14078" width="11" style="85" hidden="1"/>
    <col min="14079" max="14079" width="5.5" style="85" hidden="1"/>
    <col min="14080" max="14080" width="12.08203125" style="85" hidden="1"/>
    <col min="14081" max="14082" width="9.58203125" style="85" hidden="1"/>
    <col min="14083" max="14083" width="12.33203125" style="85" hidden="1"/>
    <col min="14084" max="14084" width="9.58203125" style="85" hidden="1"/>
    <col min="14085" max="14085" width="7.58203125" style="85" hidden="1"/>
    <col min="14086" max="14086" width="12.33203125" style="85" hidden="1"/>
    <col min="14087" max="14087" width="11" style="85" hidden="1"/>
    <col min="14088" max="14088" width="7.5" style="85" hidden="1"/>
    <col min="14089" max="14089" width="12.58203125" style="85" hidden="1"/>
    <col min="14090" max="14090" width="11" style="85" hidden="1"/>
    <col min="14091" max="14091" width="7.5" style="85" hidden="1"/>
    <col min="14092" max="14092" width="12.08203125" style="85" hidden="1"/>
    <col min="14093" max="14093" width="11" style="85" hidden="1"/>
    <col min="14094" max="14094" width="7.5" style="85" hidden="1"/>
    <col min="14095" max="14095" width="11" style="85" hidden="1"/>
    <col min="14096" max="14096" width="10.83203125" style="85" hidden="1"/>
    <col min="14097" max="14334" width="11" style="85" hidden="1"/>
    <col min="14335" max="14335" width="5.5" style="85" hidden="1"/>
    <col min="14336" max="14336" width="12.08203125" style="85" hidden="1"/>
    <col min="14337" max="14338" width="9.58203125" style="85" hidden="1"/>
    <col min="14339" max="14339" width="12.33203125" style="85" hidden="1"/>
    <col min="14340" max="14340" width="9.58203125" style="85" hidden="1"/>
    <col min="14341" max="14341" width="7.58203125" style="85" hidden="1"/>
    <col min="14342" max="14342" width="12.33203125" style="85" hidden="1"/>
    <col min="14343" max="14343" width="11" style="85" hidden="1"/>
    <col min="14344" max="14344" width="7.5" style="85" hidden="1"/>
    <col min="14345" max="14345" width="12.58203125" style="85" hidden="1"/>
    <col min="14346" max="14346" width="11" style="85" hidden="1"/>
    <col min="14347" max="14347" width="7.5" style="85" hidden="1"/>
    <col min="14348" max="14348" width="12.08203125" style="85" hidden="1"/>
    <col min="14349" max="14349" width="11" style="85" hidden="1"/>
    <col min="14350" max="14350" width="7.5" style="85" hidden="1"/>
    <col min="14351" max="14351" width="11" style="85" hidden="1"/>
    <col min="14352" max="14352" width="10.83203125" style="85" hidden="1"/>
    <col min="14353" max="14590" width="11" style="85" hidden="1"/>
    <col min="14591" max="14591" width="5.5" style="85" hidden="1"/>
    <col min="14592" max="14592" width="12.08203125" style="85" hidden="1"/>
    <col min="14593" max="14594" width="9.58203125" style="85" hidden="1"/>
    <col min="14595" max="14595" width="12.33203125" style="85" hidden="1"/>
    <col min="14596" max="14596" width="9.58203125" style="85" hidden="1"/>
    <col min="14597" max="14597" width="7.58203125" style="85" hidden="1"/>
    <col min="14598" max="14598" width="12.33203125" style="85" hidden="1"/>
    <col min="14599" max="14599" width="11" style="85" hidden="1"/>
    <col min="14600" max="14600" width="7.5" style="85" hidden="1"/>
    <col min="14601" max="14601" width="12.58203125" style="85" hidden="1"/>
    <col min="14602" max="14602" width="11" style="85" hidden="1"/>
    <col min="14603" max="14603" width="7.5" style="85" hidden="1"/>
    <col min="14604" max="14604" width="12.08203125" style="85" hidden="1"/>
    <col min="14605" max="14605" width="11" style="85" hidden="1"/>
    <col min="14606" max="14606" width="7.5" style="85" hidden="1"/>
    <col min="14607" max="14607" width="11" style="85" hidden="1"/>
    <col min="14608" max="14608" width="10.83203125" style="85" hidden="1"/>
    <col min="14609" max="14846" width="11" style="85" hidden="1"/>
    <col min="14847" max="14847" width="5.5" style="85" hidden="1"/>
    <col min="14848" max="14848" width="12.08203125" style="85" hidden="1"/>
    <col min="14849" max="14850" width="9.58203125" style="85" hidden="1"/>
    <col min="14851" max="14851" width="12.33203125" style="85" hidden="1"/>
    <col min="14852" max="14852" width="9.58203125" style="85" hidden="1"/>
    <col min="14853" max="14853" width="7.58203125" style="85" hidden="1"/>
    <col min="14854" max="14854" width="12.33203125" style="85" hidden="1"/>
    <col min="14855" max="14855" width="11" style="85" hidden="1"/>
    <col min="14856" max="14856" width="7.5" style="85" hidden="1"/>
    <col min="14857" max="14857" width="12.58203125" style="85" hidden="1"/>
    <col min="14858" max="14858" width="11" style="85" hidden="1"/>
    <col min="14859" max="14859" width="7.5" style="85" hidden="1"/>
    <col min="14860" max="14860" width="12.08203125" style="85" hidden="1"/>
    <col min="14861" max="14861" width="11" style="85" hidden="1"/>
    <col min="14862" max="14862" width="7.5" style="85" hidden="1"/>
    <col min="14863" max="14863" width="11" style="85" hidden="1"/>
    <col min="14864" max="14864" width="10.83203125" style="85" hidden="1"/>
    <col min="14865" max="15102" width="11" style="85" hidden="1"/>
    <col min="15103" max="15103" width="5.5" style="85" hidden="1"/>
    <col min="15104" max="15104" width="12.08203125" style="85" hidden="1"/>
    <col min="15105" max="15106" width="9.58203125" style="85" hidden="1"/>
    <col min="15107" max="15107" width="12.33203125" style="85" hidden="1"/>
    <col min="15108" max="15108" width="9.58203125" style="85" hidden="1"/>
    <col min="15109" max="15109" width="7.58203125" style="85" hidden="1"/>
    <col min="15110" max="15110" width="12.33203125" style="85" hidden="1"/>
    <col min="15111" max="15111" width="11" style="85" hidden="1"/>
    <col min="15112" max="15112" width="7.5" style="85" hidden="1"/>
    <col min="15113" max="15113" width="12.58203125" style="85" hidden="1"/>
    <col min="15114" max="15114" width="11" style="85" hidden="1"/>
    <col min="15115" max="15115" width="7.5" style="85" hidden="1"/>
    <col min="15116" max="15116" width="12.08203125" style="85" hidden="1"/>
    <col min="15117" max="15117" width="11" style="85" hidden="1"/>
    <col min="15118" max="15118" width="7.5" style="85" hidden="1"/>
    <col min="15119" max="15119" width="11" style="85" hidden="1"/>
    <col min="15120" max="15120" width="10.83203125" style="85" hidden="1"/>
    <col min="15121" max="15358" width="11" style="85" hidden="1"/>
    <col min="15359" max="15359" width="5.5" style="85" hidden="1"/>
    <col min="15360" max="15360" width="12.08203125" style="85" hidden="1"/>
    <col min="15361" max="15362" width="9.58203125" style="85" hidden="1"/>
    <col min="15363" max="15363" width="12.33203125" style="85" hidden="1"/>
    <col min="15364" max="15364" width="9.58203125" style="85" hidden="1"/>
    <col min="15365" max="15365" width="7.58203125" style="85" hidden="1"/>
    <col min="15366" max="15366" width="12.33203125" style="85" hidden="1"/>
    <col min="15367" max="15367" width="11" style="85" hidden="1"/>
    <col min="15368" max="15368" width="7.5" style="85" hidden="1"/>
    <col min="15369" max="15369" width="12.58203125" style="85" hidden="1"/>
    <col min="15370" max="15370" width="11" style="85" hidden="1"/>
    <col min="15371" max="15371" width="7.5" style="85" hidden="1"/>
    <col min="15372" max="15372" width="12.08203125" style="85" hidden="1"/>
    <col min="15373" max="15373" width="11" style="85" hidden="1"/>
    <col min="15374" max="15374" width="7.5" style="85" hidden="1"/>
    <col min="15375" max="15375" width="11" style="85" hidden="1"/>
    <col min="15376" max="15376" width="10.83203125" style="85" hidden="1"/>
    <col min="15377" max="15614" width="11" style="85" hidden="1"/>
    <col min="15615" max="15615" width="5.5" style="85" hidden="1"/>
    <col min="15616" max="15616" width="12.08203125" style="85" hidden="1"/>
    <col min="15617" max="15618" width="9.58203125" style="85" hidden="1"/>
    <col min="15619" max="15619" width="12.33203125" style="85" hidden="1"/>
    <col min="15620" max="15620" width="9.58203125" style="85" hidden="1"/>
    <col min="15621" max="15621" width="7.58203125" style="85" hidden="1"/>
    <col min="15622" max="15622" width="12.33203125" style="85" hidden="1"/>
    <col min="15623" max="15623" width="11" style="85" hidden="1"/>
    <col min="15624" max="15624" width="7.5" style="85" hidden="1"/>
    <col min="15625" max="15625" width="12.58203125" style="85" hidden="1"/>
    <col min="15626" max="15626" width="11" style="85" hidden="1"/>
    <col min="15627" max="15627" width="7.5" style="85" hidden="1"/>
    <col min="15628" max="15628" width="12.08203125" style="85" hidden="1"/>
    <col min="15629" max="15629" width="11" style="85" hidden="1"/>
    <col min="15630" max="15630" width="7.5" style="85" hidden="1"/>
    <col min="15631" max="15631" width="11" style="85" hidden="1"/>
    <col min="15632" max="15632" width="10.83203125" style="85" hidden="1"/>
    <col min="15633" max="15870" width="11" style="85" hidden="1"/>
    <col min="15871" max="15871" width="5.5" style="85" hidden="1"/>
    <col min="15872" max="15872" width="12.08203125" style="85" hidden="1"/>
    <col min="15873" max="15874" width="9.58203125" style="85" hidden="1"/>
    <col min="15875" max="15875" width="12.33203125" style="85" hidden="1"/>
    <col min="15876" max="15876" width="9.58203125" style="85" hidden="1"/>
    <col min="15877" max="15877" width="7.58203125" style="85" hidden="1"/>
    <col min="15878" max="15878" width="12.33203125" style="85" hidden="1"/>
    <col min="15879" max="15879" width="11" style="85" hidden="1"/>
    <col min="15880" max="15880" width="7.5" style="85" hidden="1"/>
    <col min="15881" max="15881" width="12.58203125" style="85" hidden="1"/>
    <col min="15882" max="15882" width="11" style="85" hidden="1"/>
    <col min="15883" max="15883" width="7.5" style="85" hidden="1"/>
    <col min="15884" max="15884" width="12.08203125" style="85" hidden="1"/>
    <col min="15885" max="15885" width="11" style="85" hidden="1"/>
    <col min="15886" max="15886" width="7.5" style="85" hidden="1"/>
    <col min="15887" max="15887" width="11" style="85" hidden="1"/>
    <col min="15888" max="15888" width="10.83203125" style="85" hidden="1"/>
    <col min="15889" max="16126" width="11" style="85" hidden="1"/>
    <col min="16127" max="16127" width="5.5" style="85" hidden="1"/>
    <col min="16128" max="16128" width="12.08203125" style="85" hidden="1"/>
    <col min="16129" max="16130" width="9.58203125" style="85" hidden="1"/>
    <col min="16131" max="16131" width="12.33203125" style="85" hidden="1"/>
    <col min="16132" max="16132" width="9.58203125" style="85" hidden="1"/>
    <col min="16133" max="16133" width="7.58203125" style="85" hidden="1"/>
    <col min="16134" max="16134" width="12.33203125" style="85" hidden="1"/>
    <col min="16135" max="16135" width="11" style="85" hidden="1"/>
    <col min="16136" max="16136" width="7.5" style="85" hidden="1"/>
    <col min="16137" max="16137" width="12.58203125" style="85" hidden="1"/>
    <col min="16138" max="16138" width="11" style="85" hidden="1"/>
    <col min="16139" max="16139" width="7.5" style="85" hidden="1"/>
    <col min="16140" max="16140" width="12.08203125" style="85" hidden="1"/>
    <col min="16141" max="16141" width="11" style="85" hidden="1"/>
    <col min="16142" max="16142" width="7.5" style="85" hidden="1"/>
    <col min="16143" max="16143" width="11" style="85" hidden="1"/>
    <col min="16144" max="16144" width="10.83203125" style="85" hidden="1"/>
    <col min="16145" max="16384" width="11" style="85" hidden="1"/>
  </cols>
  <sheetData>
    <row r="1" spans="1:53" ht="21.65" customHeight="1" x14ac:dyDescent="0.4">
      <c r="A1" s="152"/>
      <c r="B1" s="87"/>
      <c r="C1" s="87"/>
      <c r="D1" s="87"/>
      <c r="E1" s="343" t="s">
        <v>2423</v>
      </c>
      <c r="F1" s="343"/>
      <c r="G1" s="343"/>
      <c r="H1" s="345">
        <f>'fiche engagement'!C12</f>
        <v>0</v>
      </c>
      <c r="I1" s="347" t="s">
        <v>2424</v>
      </c>
      <c r="J1" s="348"/>
      <c r="K1" s="357" t="e">
        <f>CONCATENATE(INDEX('FFGym Clubs'!$D$3:$D$347,'fiche engagement'!H16)," - Equipe N°",'fiche engagement'!E11," - Caté:",'fiche engagement'!C9," ",'fiche engagement'!C11)</f>
        <v>#VALUE!</v>
      </c>
      <c r="L1" s="357"/>
      <c r="M1" s="357"/>
      <c r="N1" s="149"/>
      <c r="O1" s="350" t="s">
        <v>2425</v>
      </c>
      <c r="P1" s="350"/>
      <c r="R1" s="88"/>
      <c r="S1" s="88"/>
      <c r="T1" s="88"/>
      <c r="U1" s="88"/>
      <c r="V1" s="88"/>
      <c r="W1" s="88"/>
      <c r="X1" s="88"/>
      <c r="Y1" s="88"/>
      <c r="Z1" s="88"/>
    </row>
    <row r="2" spans="1:53" ht="38.25" customHeight="1" x14ac:dyDescent="0.35">
      <c r="A2" s="86"/>
      <c r="B2" s="87"/>
      <c r="C2" s="87"/>
      <c r="D2" s="87"/>
      <c r="E2" s="344"/>
      <c r="F2" s="344"/>
      <c r="G2" s="344"/>
      <c r="H2" s="346"/>
      <c r="I2" s="347"/>
      <c r="J2" s="348"/>
      <c r="K2" s="357"/>
      <c r="L2" s="357"/>
      <c r="M2" s="357"/>
      <c r="N2" s="149"/>
      <c r="O2" s="147">
        <f>SUM(Z5:AS6)+SUM(Z10:AS11)+SUM(Z15:AS16)+AC7+AG7+AK7+AO7+AS7+AS12+AO12+AK12+AG12+AC12+AC17+AG17+AK17+AO17+AS17</f>
        <v>0</v>
      </c>
      <c r="P2" s="178" t="s">
        <v>2426</v>
      </c>
      <c r="Q2" s="91">
        <f>'fiche engagement'!C9</f>
        <v>0</v>
      </c>
      <c r="R2" s="349" t="s">
        <v>2427</v>
      </c>
      <c r="S2" s="349"/>
      <c r="T2" s="349"/>
      <c r="U2" s="88"/>
      <c r="V2" s="88"/>
      <c r="W2" s="88"/>
      <c r="X2" s="88"/>
      <c r="Y2" s="88"/>
      <c r="Z2" s="88"/>
    </row>
    <row r="3" spans="1:53" x14ac:dyDescent="0.35">
      <c r="A3" s="86"/>
      <c r="B3" s="339" t="s">
        <v>2428</v>
      </c>
      <c r="C3" s="339"/>
      <c r="D3" s="339"/>
      <c r="E3" s="339" t="s">
        <v>2428</v>
      </c>
      <c r="F3" s="339"/>
      <c r="G3" s="339"/>
      <c r="H3" s="339" t="s">
        <v>2428</v>
      </c>
      <c r="I3" s="339"/>
      <c r="J3" s="339"/>
      <c r="K3" s="340" t="s">
        <v>2428</v>
      </c>
      <c r="L3" s="340"/>
      <c r="M3" s="340"/>
      <c r="N3" s="340" t="s">
        <v>2428</v>
      </c>
      <c r="O3" s="340"/>
      <c r="P3" s="340"/>
      <c r="R3" s="88"/>
      <c r="S3" s="88"/>
      <c r="T3" s="88"/>
      <c r="U3" s="88"/>
      <c r="V3" s="88"/>
      <c r="W3" s="88"/>
      <c r="X3" s="88"/>
      <c r="Y3" s="88"/>
      <c r="Z3" s="88"/>
      <c r="AE3" s="339" t="s">
        <v>2428</v>
      </c>
      <c r="AF3" s="339"/>
      <c r="AG3" s="339"/>
      <c r="AH3" s="339"/>
      <c r="AI3" s="339" t="s">
        <v>2428</v>
      </c>
      <c r="AJ3" s="339"/>
      <c r="AK3" s="339"/>
      <c r="AL3" s="339"/>
      <c r="AM3" s="339" t="s">
        <v>2428</v>
      </c>
      <c r="AN3" s="340"/>
      <c r="AO3" s="340"/>
      <c r="AP3" s="340"/>
      <c r="AQ3" s="340" t="s">
        <v>2428</v>
      </c>
      <c r="AR3" s="340"/>
      <c r="AS3" s="340"/>
      <c r="AT3" s="339"/>
      <c r="AU3" s="339" t="s">
        <v>2428</v>
      </c>
      <c r="AV3" s="339"/>
    </row>
    <row r="4" spans="1:53" ht="150" customHeight="1" thickBot="1" x14ac:dyDescent="0.4">
      <c r="A4" s="86"/>
      <c r="B4" s="332"/>
      <c r="C4" s="332"/>
      <c r="D4" s="332"/>
      <c r="E4" s="333"/>
      <c r="F4" s="334"/>
      <c r="G4" s="335"/>
      <c r="H4" s="336"/>
      <c r="I4" s="337"/>
      <c r="J4" s="338"/>
      <c r="K4" s="332"/>
      <c r="L4" s="332"/>
      <c r="M4" s="332"/>
      <c r="N4" s="332"/>
      <c r="O4" s="332"/>
      <c r="P4" s="332"/>
      <c r="R4" s="88"/>
      <c r="S4" s="88"/>
      <c r="T4" s="138" t="s">
        <v>2429</v>
      </c>
      <c r="U4" s="88"/>
      <c r="V4" s="88"/>
      <c r="W4" s="88"/>
      <c r="X4" s="88"/>
      <c r="Y4" s="88"/>
      <c r="Z4" s="88"/>
      <c r="AE4" s="332"/>
      <c r="AF4" s="332"/>
      <c r="AG4" s="332"/>
      <c r="AH4" s="333"/>
      <c r="AI4" s="334"/>
      <c r="AJ4" s="335"/>
      <c r="AK4" s="332"/>
      <c r="AL4" s="332"/>
      <c r="AM4" s="332"/>
      <c r="AN4" s="332"/>
      <c r="AO4" s="332"/>
      <c r="AP4" s="332"/>
      <c r="AQ4" s="332"/>
      <c r="AR4" s="332"/>
      <c r="AS4" s="332"/>
      <c r="AT4" s="332"/>
      <c r="AU4" s="332"/>
      <c r="AV4" s="332"/>
    </row>
    <row r="5" spans="1:53" ht="20.149999999999999" customHeight="1" thickTop="1" thickBot="1" x14ac:dyDescent="0.4">
      <c r="A5" s="351" t="s">
        <v>2430</v>
      </c>
      <c r="B5" s="154" t="s">
        <v>2431</v>
      </c>
      <c r="C5" s="153" t="s">
        <v>2432</v>
      </c>
      <c r="D5" s="153" t="s">
        <v>2433</v>
      </c>
      <c r="E5" s="154" t="s">
        <v>2431</v>
      </c>
      <c r="F5" s="153" t="s">
        <v>2432</v>
      </c>
      <c r="G5" s="153" t="s">
        <v>2433</v>
      </c>
      <c r="H5" s="154" t="s">
        <v>2431</v>
      </c>
      <c r="I5" s="153" t="s">
        <v>2432</v>
      </c>
      <c r="J5" s="153" t="s">
        <v>2433</v>
      </c>
      <c r="K5" s="154" t="s">
        <v>2431</v>
      </c>
      <c r="L5" s="153" t="s">
        <v>2432</v>
      </c>
      <c r="M5" s="153" t="s">
        <v>2433</v>
      </c>
      <c r="N5" s="154" t="s">
        <v>2431</v>
      </c>
      <c r="O5" s="153" t="s">
        <v>2432</v>
      </c>
      <c r="P5" s="153" t="s">
        <v>2433</v>
      </c>
      <c r="R5" s="88"/>
      <c r="S5" s="88"/>
      <c r="T5" s="88"/>
      <c r="U5" s="88"/>
      <c r="V5" s="88"/>
      <c r="W5" s="88"/>
      <c r="X5" s="88"/>
      <c r="Y5" s="88"/>
      <c r="Z5" s="88"/>
      <c r="AD5" s="356" t="s">
        <v>2430</v>
      </c>
      <c r="AE5" s="154">
        <f>IFERROR(RIGHT(LEFT(B5,2))/10,0)</f>
        <v>0</v>
      </c>
      <c r="AF5" s="153">
        <f>IFERROR(RIGHT(LEFT(C5,3))/10,0)</f>
        <v>0</v>
      </c>
      <c r="AG5" s="153">
        <f>IFERROR(IF(LEN(D5)=6,1,RIGHT(LEFT(D5,3))/10),0)</f>
        <v>0</v>
      </c>
      <c r="AH5" s="154">
        <f t="shared" ref="AH5:AH6" si="0">IFERROR(RIGHT(LEFT(E5,2))/10,0)</f>
        <v>0</v>
      </c>
      <c r="AI5" s="153">
        <f t="shared" ref="AI5" si="1">IFERROR(RIGHT(LEFT(F5,3))/10,0)</f>
        <v>0</v>
      </c>
      <c r="AJ5" s="153">
        <f t="shared" ref="AJ5" si="2">IFERROR(IF(LEN(G5)=6,1,RIGHT(LEFT(G5,3))/10),0)</f>
        <v>0</v>
      </c>
      <c r="AK5" s="154">
        <f t="shared" ref="AK5:AK6" si="3">IFERROR(RIGHT(LEFT(H5,2))/10,0)</f>
        <v>0</v>
      </c>
      <c r="AL5" s="153">
        <f t="shared" ref="AL5" si="4">IFERROR(RIGHT(LEFT(I5,3))/10,0)</f>
        <v>0</v>
      </c>
      <c r="AM5" s="153">
        <f t="shared" ref="AM5" si="5">IFERROR(IF(LEN(J5)=6,1,RIGHT(LEFT(J5,3))/10),0)</f>
        <v>0</v>
      </c>
      <c r="AN5" s="154">
        <f t="shared" ref="AN5:AN6" si="6">IFERROR(RIGHT(LEFT(K5,2))/10,0)</f>
        <v>0</v>
      </c>
      <c r="AO5" s="153">
        <f t="shared" ref="AO5" si="7">IFERROR(RIGHT(LEFT(L5,3))/10,0)</f>
        <v>0</v>
      </c>
      <c r="AP5" s="153">
        <f t="shared" ref="AP5" si="8">IFERROR(IF(LEN(M5)=6,1,RIGHT(LEFT(M5,3))/10),0)</f>
        <v>0</v>
      </c>
      <c r="AQ5" s="154">
        <f t="shared" ref="AQ5:AQ6" si="9">IFERROR(RIGHT(LEFT(N5,2))/10,0)</f>
        <v>0</v>
      </c>
      <c r="AR5" s="153">
        <f t="shared" ref="AR5" si="10">IFERROR(RIGHT(LEFT(O5,3))/10,0)</f>
        <v>0</v>
      </c>
      <c r="AS5" s="153">
        <f t="shared" ref="AS5" si="11">IFERROR(IF(LEN(P5)=6,1,RIGHT(LEFT(P5,3))/10),0)</f>
        <v>0</v>
      </c>
      <c r="AT5" s="154">
        <f t="shared" ref="AT5:AT6" si="12">IFERROR(RIGHT(LEFT(Q5,2))/10,0)</f>
        <v>0</v>
      </c>
      <c r="AU5" s="153">
        <f t="shared" ref="AU5" si="13">IFERROR(RIGHT(LEFT(R5,3))/10,0)</f>
        <v>0</v>
      </c>
      <c r="AV5" s="153">
        <f t="shared" ref="AV5" si="14">IFERROR(IF(LEN(S5)=6,1,RIGHT(LEFT(S5,3))/10),0)</f>
        <v>0</v>
      </c>
    </row>
    <row r="6" spans="1:53" ht="20.149999999999999" customHeight="1" thickTop="1" thickBot="1" x14ac:dyDescent="0.4">
      <c r="A6" s="352"/>
      <c r="B6" s="155" t="s">
        <v>2434</v>
      </c>
      <c r="C6" s="156" t="s">
        <v>2435</v>
      </c>
      <c r="D6" s="156" t="s">
        <v>2435</v>
      </c>
      <c r="E6" s="155" t="s">
        <v>2434</v>
      </c>
      <c r="F6" s="156" t="s">
        <v>2435</v>
      </c>
      <c r="G6" s="156" t="s">
        <v>2435</v>
      </c>
      <c r="H6" s="155" t="s">
        <v>2434</v>
      </c>
      <c r="I6" s="156" t="s">
        <v>2435</v>
      </c>
      <c r="J6" s="156" t="s">
        <v>2435</v>
      </c>
      <c r="K6" s="155" t="s">
        <v>2434</v>
      </c>
      <c r="L6" s="156" t="s">
        <v>2435</v>
      </c>
      <c r="M6" s="156" t="s">
        <v>2435</v>
      </c>
      <c r="N6" s="155" t="s">
        <v>2434</v>
      </c>
      <c r="O6" s="156" t="s">
        <v>2435</v>
      </c>
      <c r="P6" s="156" t="s">
        <v>2435</v>
      </c>
      <c r="U6" s="88"/>
      <c r="V6" s="88"/>
      <c r="W6" s="88"/>
      <c r="X6" s="88"/>
      <c r="Y6" s="88"/>
      <c r="Z6" s="88"/>
      <c r="AD6" s="356"/>
      <c r="AE6" s="154">
        <f>IFERROR(RIGHT(LEFT(B6,2))/10,0)</f>
        <v>0</v>
      </c>
      <c r="AF6" s="156">
        <f>IFERROR(IF(LEN(C6)=5,RIGHT(LEFT(C6,3))/10,RIGHT(LEFT(C6,2))/10),0)</f>
        <v>0</v>
      </c>
      <c r="AG6" s="156">
        <f>IFERROR(IF(LEN(D6)=5,RIGHT(LEFT(D6,3))/10,RIGHT(LEFT(D6,2))/10),0)</f>
        <v>0</v>
      </c>
      <c r="AH6" s="154">
        <f t="shared" si="0"/>
        <v>0</v>
      </c>
      <c r="AI6" s="156">
        <f t="shared" ref="AI6:AJ6" si="15">IFERROR(IF(LEN(F6)=5,RIGHT(LEFT(F6,3))/10,RIGHT(LEFT(F6,2))/10),0)</f>
        <v>0</v>
      </c>
      <c r="AJ6" s="156">
        <f t="shared" si="15"/>
        <v>0</v>
      </c>
      <c r="AK6" s="154">
        <f t="shared" si="3"/>
        <v>0</v>
      </c>
      <c r="AL6" s="156">
        <f t="shared" ref="AL6:AM6" si="16">IFERROR(IF(LEN(I6)=5,RIGHT(LEFT(I6,3))/10,RIGHT(LEFT(I6,2))/10),0)</f>
        <v>0</v>
      </c>
      <c r="AM6" s="156">
        <f t="shared" si="16"/>
        <v>0</v>
      </c>
      <c r="AN6" s="154">
        <f t="shared" si="6"/>
        <v>0</v>
      </c>
      <c r="AO6" s="156">
        <f t="shared" ref="AO6:AP6" si="17">IFERROR(IF(LEN(L6)=5,RIGHT(LEFT(L6,3))/10,RIGHT(LEFT(L6,2))/10),0)</f>
        <v>0</v>
      </c>
      <c r="AP6" s="156">
        <f t="shared" si="17"/>
        <v>0</v>
      </c>
      <c r="AQ6" s="154">
        <f t="shared" si="9"/>
        <v>0</v>
      </c>
      <c r="AR6" s="156">
        <f t="shared" ref="AR6:AS6" si="18">IFERROR(IF(LEN(O6)=5,RIGHT(LEFT(O6,3))/10,RIGHT(LEFT(O6,2))/10),0)</f>
        <v>0</v>
      </c>
      <c r="AS6" s="156">
        <f t="shared" si="18"/>
        <v>0</v>
      </c>
      <c r="AT6" s="154">
        <f t="shared" si="12"/>
        <v>0</v>
      </c>
      <c r="AU6" s="156">
        <f t="shared" ref="AU6:AV6" si="19">IFERROR(IF(LEN(R6)=5,RIGHT(LEFT(R6,3))/10,RIGHT(LEFT(R6,2))/10),0)</f>
        <v>0</v>
      </c>
      <c r="AV6" s="156">
        <f t="shared" si="19"/>
        <v>0</v>
      </c>
    </row>
    <row r="7" spans="1:53" ht="15.65" hidden="1" customHeight="1" thickTop="1" thickBot="1" x14ac:dyDescent="0.4">
      <c r="A7" s="353"/>
      <c r="B7" s="140" t="s">
        <v>2436</v>
      </c>
      <c r="C7" s="140"/>
      <c r="D7" s="140"/>
      <c r="E7" s="140" t="s">
        <v>2436</v>
      </c>
      <c r="F7" s="140"/>
      <c r="G7" s="140"/>
      <c r="H7" s="140" t="s">
        <v>2436</v>
      </c>
      <c r="I7" s="140"/>
      <c r="J7" s="140"/>
      <c r="K7" s="140" t="s">
        <v>2436</v>
      </c>
      <c r="L7" s="140"/>
      <c r="M7" s="140"/>
      <c r="N7" s="140" t="s">
        <v>2436</v>
      </c>
      <c r="O7" s="140"/>
      <c r="P7" s="140"/>
      <c r="R7" s="88"/>
      <c r="S7" s="88"/>
      <c r="T7" s="88"/>
      <c r="U7" s="88"/>
      <c r="V7" s="88"/>
      <c r="W7" s="88"/>
      <c r="X7" s="88"/>
      <c r="Y7" s="88"/>
      <c r="Z7" s="88"/>
      <c r="AD7" s="356"/>
      <c r="AE7" s="140" t="s">
        <v>2437</v>
      </c>
      <c r="AF7" s="140">
        <f>IFERROR(IF(LEN(C7)=5,1,RIGHT(LEFT(C7,2))/10),0)</f>
        <v>0</v>
      </c>
      <c r="AG7" s="140">
        <f>IFERROR(IF(LEN(D7)=5,1,RIGHT(LEFT(D7,2))/10),0)</f>
        <v>0</v>
      </c>
      <c r="AH7" s="140">
        <f>IFERROR(IF(LEN(E7)=5,1,IF(LEN(E7)=6,1,RIGHT(LEFT(E7,2))/10)),0)</f>
        <v>0</v>
      </c>
      <c r="AI7" s="140" t="s">
        <v>2437</v>
      </c>
      <c r="AJ7" s="140">
        <f t="shared" ref="AJ7:AK7" si="20">IFERROR(IF(LEN(G7)=5,1,RIGHT(LEFT(G7,2))/10),0)</f>
        <v>0</v>
      </c>
      <c r="AK7" s="140">
        <f t="shared" si="20"/>
        <v>0</v>
      </c>
      <c r="AL7" s="140">
        <f t="shared" ref="AL7" si="21">IFERROR(IF(LEN(I7)=5,1,IF(LEN(I7)=6,1,RIGHT(LEFT(I7,2))/10)),0)</f>
        <v>0</v>
      </c>
      <c r="AM7" s="140" t="s">
        <v>2437</v>
      </c>
      <c r="AN7" s="140">
        <f t="shared" ref="AN7:AO7" si="22">IFERROR(IF(LEN(K7)=5,1,RIGHT(LEFT(K7,2))/10),0)</f>
        <v>0</v>
      </c>
      <c r="AO7" s="140">
        <f t="shared" si="22"/>
        <v>0</v>
      </c>
      <c r="AP7" s="140">
        <f t="shared" ref="AP7" si="23">IFERROR(IF(LEN(M7)=5,1,IF(LEN(M7)=6,1,RIGHT(LEFT(M7,2))/10)),0)</f>
        <v>0</v>
      </c>
      <c r="AQ7" s="140" t="s">
        <v>2437</v>
      </c>
      <c r="AR7" s="140">
        <f t="shared" ref="AR7:AS7" si="24">IFERROR(IF(LEN(O7)=5,1,RIGHT(LEFT(O7,2))/10),0)</f>
        <v>0</v>
      </c>
      <c r="AS7" s="140">
        <f t="shared" si="24"/>
        <v>0</v>
      </c>
      <c r="AT7" s="140">
        <f t="shared" ref="AT7" si="25">IFERROR(IF(LEN(Q7)=5,1,IF(LEN(Q7)=6,1,RIGHT(LEFT(Q7,2))/10)),0)</f>
        <v>0</v>
      </c>
      <c r="AU7" s="140" t="s">
        <v>2437</v>
      </c>
      <c r="AV7" s="140">
        <f t="shared" ref="AV7" si="26">IFERROR(IF(LEN(S7)=5,1,RIGHT(LEFT(S7,2))/10),0)</f>
        <v>0</v>
      </c>
      <c r="AW7" s="160" t="e">
        <f>IF(OR(AF7+AG7&gt;0,AJ7+AK7&gt;0,AN7+AO7&gt;0,AR7+AS7&gt;0,AV7+#REF!&gt;0),0.5,0)</f>
        <v>#REF!</v>
      </c>
    </row>
    <row r="8" spans="1:53" ht="16" thickTop="1" x14ac:dyDescent="0.35">
      <c r="A8" s="86"/>
      <c r="B8" s="339" t="s">
        <v>2428</v>
      </c>
      <c r="C8" s="339"/>
      <c r="D8" s="339"/>
      <c r="E8" s="339" t="s">
        <v>2428</v>
      </c>
      <c r="F8" s="339"/>
      <c r="G8" s="339"/>
      <c r="H8" s="339" t="s">
        <v>2428</v>
      </c>
      <c r="I8" s="339"/>
      <c r="J8" s="339"/>
      <c r="K8" s="339" t="s">
        <v>2428</v>
      </c>
      <c r="L8" s="339"/>
      <c r="M8" s="339"/>
      <c r="N8" s="339" t="s">
        <v>2428</v>
      </c>
      <c r="O8" s="339"/>
      <c r="P8" s="339"/>
      <c r="R8" s="349" t="s">
        <v>2438</v>
      </c>
      <c r="S8" s="349"/>
      <c r="T8" s="349"/>
      <c r="U8" s="349"/>
      <c r="V8" s="88"/>
      <c r="W8" s="88"/>
      <c r="X8" s="88"/>
      <c r="Y8" s="88"/>
      <c r="Z8" s="88"/>
      <c r="AE8" s="339" t="s">
        <v>2428</v>
      </c>
      <c r="AF8" s="339"/>
      <c r="AG8" s="339"/>
      <c r="AH8" s="339"/>
      <c r="AI8" s="339" t="s">
        <v>2428</v>
      </c>
      <c r="AJ8" s="339"/>
      <c r="AK8" s="339"/>
      <c r="AL8" s="339"/>
      <c r="AM8" s="339" t="s">
        <v>2428</v>
      </c>
      <c r="AN8" s="339"/>
      <c r="AO8" s="339"/>
      <c r="AP8" s="339"/>
      <c r="AQ8" s="339" t="s">
        <v>2428</v>
      </c>
      <c r="AR8" s="339"/>
      <c r="AS8" s="339"/>
      <c r="AT8" s="339"/>
      <c r="AU8" s="339" t="s">
        <v>2428</v>
      </c>
      <c r="AV8" s="339"/>
    </row>
    <row r="9" spans="1:53" ht="150" customHeight="1" thickBot="1" x14ac:dyDescent="0.4">
      <c r="A9" s="86"/>
      <c r="B9" s="336"/>
      <c r="C9" s="337"/>
      <c r="D9" s="338"/>
      <c r="E9" s="332"/>
      <c r="F9" s="332"/>
      <c r="G9" s="332"/>
      <c r="H9" s="332"/>
      <c r="I9" s="332"/>
      <c r="J9" s="332"/>
      <c r="K9" s="332"/>
      <c r="L9" s="332"/>
      <c r="M9" s="332"/>
      <c r="N9" s="332"/>
      <c r="O9" s="332"/>
      <c r="P9" s="332"/>
      <c r="Q9" s="354" t="s">
        <v>2439</v>
      </c>
      <c r="R9" s="355"/>
      <c r="S9" s="355" t="s">
        <v>2440</v>
      </c>
      <c r="T9" s="355"/>
      <c r="U9" s="355"/>
      <c r="AE9" s="336"/>
      <c r="AF9" s="337"/>
      <c r="AG9" s="338"/>
      <c r="AH9" s="332"/>
      <c r="AI9" s="332"/>
      <c r="AJ9" s="332"/>
      <c r="AK9" s="332"/>
      <c r="AL9" s="332"/>
      <c r="AM9" s="332"/>
      <c r="AN9" s="332"/>
      <c r="AO9" s="332"/>
      <c r="AP9" s="332"/>
      <c r="AQ9" s="332"/>
      <c r="AR9" s="332"/>
      <c r="AS9" s="332"/>
      <c r="AT9" s="336"/>
      <c r="AU9" s="337"/>
      <c r="AV9" s="338"/>
    </row>
    <row r="10" spans="1:53" ht="20.149999999999999" customHeight="1" thickTop="1" thickBot="1" x14ac:dyDescent="0.4">
      <c r="A10" s="351" t="s">
        <v>2430</v>
      </c>
      <c r="B10" s="154" t="s">
        <v>2431</v>
      </c>
      <c r="C10" s="153" t="s">
        <v>2432</v>
      </c>
      <c r="D10" s="153" t="s">
        <v>2433</v>
      </c>
      <c r="E10" s="154" t="s">
        <v>2431</v>
      </c>
      <c r="F10" s="153" t="s">
        <v>2432</v>
      </c>
      <c r="G10" s="153" t="s">
        <v>2433</v>
      </c>
      <c r="H10" s="154" t="s">
        <v>2431</v>
      </c>
      <c r="I10" s="153" t="s">
        <v>2432</v>
      </c>
      <c r="J10" s="153" t="s">
        <v>2433</v>
      </c>
      <c r="K10" s="154" t="s">
        <v>2431</v>
      </c>
      <c r="L10" s="153" t="s">
        <v>2432</v>
      </c>
      <c r="M10" s="153" t="s">
        <v>2433</v>
      </c>
      <c r="N10" s="154" t="s">
        <v>2431</v>
      </c>
      <c r="O10" s="153" t="s">
        <v>2432</v>
      </c>
      <c r="P10" s="153" t="s">
        <v>2433</v>
      </c>
      <c r="AD10" s="356" t="s">
        <v>2430</v>
      </c>
      <c r="AE10" s="154">
        <f t="shared" ref="AE10:AE11" si="27">IFERROR(RIGHT(LEFT(B10,2))/10,0)</f>
        <v>0</v>
      </c>
      <c r="AF10" s="153">
        <f t="shared" ref="AF10" si="28">IFERROR(RIGHT(LEFT(C10,3))/10,0)</f>
        <v>0</v>
      </c>
      <c r="AG10" s="153">
        <f t="shared" ref="AG10" si="29">IFERROR(IF(LEN(D10)=6,1,RIGHT(LEFT(D10,3))/10),0)</f>
        <v>0</v>
      </c>
      <c r="AH10" s="154">
        <f t="shared" ref="AH10:AH11" si="30">IFERROR(RIGHT(LEFT(E10,2))/10,0)</f>
        <v>0</v>
      </c>
      <c r="AI10" s="153">
        <f t="shared" ref="AI10" si="31">IFERROR(RIGHT(LEFT(F10,3))/10,0)</f>
        <v>0</v>
      </c>
      <c r="AJ10" s="153">
        <f t="shared" ref="AJ10" si="32">IFERROR(IF(LEN(G10)=6,1,RIGHT(LEFT(G10,3))/10),0)</f>
        <v>0</v>
      </c>
      <c r="AK10" s="154">
        <f t="shared" ref="AK10:AK11" si="33">IFERROR(RIGHT(LEFT(H10,2))/10,0)</f>
        <v>0</v>
      </c>
      <c r="AL10" s="153">
        <f t="shared" ref="AL10" si="34">IFERROR(RIGHT(LEFT(I10,3))/10,0)</f>
        <v>0</v>
      </c>
      <c r="AM10" s="153">
        <f t="shared" ref="AM10" si="35">IFERROR(IF(LEN(J10)=6,1,RIGHT(LEFT(J10,3))/10),0)</f>
        <v>0</v>
      </c>
      <c r="AN10" s="154">
        <f t="shared" ref="AN10:AN11" si="36">IFERROR(RIGHT(LEFT(K10,2))/10,0)</f>
        <v>0</v>
      </c>
      <c r="AO10" s="153">
        <f t="shared" ref="AO10" si="37">IFERROR(RIGHT(LEFT(L10,3))/10,0)</f>
        <v>0</v>
      </c>
      <c r="AP10" s="153">
        <f t="shared" ref="AP10" si="38">IFERROR(IF(LEN(M10)=6,1,RIGHT(LEFT(M10,3))/10),0)</f>
        <v>0</v>
      </c>
      <c r="AQ10" s="154">
        <f t="shared" ref="AQ10:AQ11" si="39">IFERROR(RIGHT(LEFT(N10,2))/10,0)</f>
        <v>0</v>
      </c>
      <c r="AR10" s="153">
        <f t="shared" ref="AR10" si="40">IFERROR(RIGHT(LEFT(O10,3))/10,0)</f>
        <v>0</v>
      </c>
      <c r="AS10" s="153">
        <f t="shared" ref="AS10" si="41">IFERROR(IF(LEN(P10)=6,1,RIGHT(LEFT(P10,3))/10),0)</f>
        <v>0</v>
      </c>
      <c r="AT10" s="154">
        <f t="shared" ref="AT10:AT11" si="42">IFERROR(RIGHT(LEFT(Q10,2))/10,0)</f>
        <v>0</v>
      </c>
      <c r="AU10" s="153">
        <f t="shared" ref="AU10" si="43">IFERROR(RIGHT(LEFT(R10,3))/10,0)</f>
        <v>0</v>
      </c>
      <c r="AV10" s="153">
        <f t="shared" ref="AV10" si="44">IFERROR(IF(LEN(S10)=6,1,RIGHT(LEFT(S10,3))/10),0)</f>
        <v>0</v>
      </c>
    </row>
    <row r="11" spans="1:53" ht="20.149999999999999" customHeight="1" thickTop="1" thickBot="1" x14ac:dyDescent="0.4">
      <c r="A11" s="352"/>
      <c r="B11" s="155" t="s">
        <v>2434</v>
      </c>
      <c r="C11" s="156" t="s">
        <v>2435</v>
      </c>
      <c r="D11" s="156" t="s">
        <v>2435</v>
      </c>
      <c r="E11" s="155" t="s">
        <v>2434</v>
      </c>
      <c r="F11" s="156" t="s">
        <v>2435</v>
      </c>
      <c r="G11" s="156" t="s">
        <v>2435</v>
      </c>
      <c r="H11" s="155" t="s">
        <v>2434</v>
      </c>
      <c r="I11" s="156" t="s">
        <v>2435</v>
      </c>
      <c r="J11" s="156" t="s">
        <v>2435</v>
      </c>
      <c r="K11" s="155" t="s">
        <v>2434</v>
      </c>
      <c r="L11" s="156" t="s">
        <v>2435</v>
      </c>
      <c r="M11" s="156" t="s">
        <v>2435</v>
      </c>
      <c r="N11" s="155" t="s">
        <v>2434</v>
      </c>
      <c r="O11" s="156" t="s">
        <v>2435</v>
      </c>
      <c r="P11" s="156" t="s">
        <v>2435</v>
      </c>
      <c r="AD11" s="356"/>
      <c r="AE11" s="154">
        <f t="shared" si="27"/>
        <v>0</v>
      </c>
      <c r="AF11" s="156">
        <f t="shared" ref="AF11:AG11" si="45">IFERROR(IF(LEN(C11)=5,RIGHT(LEFT(C11,3))/10,RIGHT(LEFT(C11,2))/10),0)</f>
        <v>0</v>
      </c>
      <c r="AG11" s="156">
        <f t="shared" si="45"/>
        <v>0</v>
      </c>
      <c r="AH11" s="154">
        <f t="shared" si="30"/>
        <v>0</v>
      </c>
      <c r="AI11" s="156">
        <f t="shared" ref="AI11:AJ11" si="46">IFERROR(IF(LEN(F11)=5,RIGHT(LEFT(F11,3))/10,RIGHT(LEFT(F11,2))/10),0)</f>
        <v>0</v>
      </c>
      <c r="AJ11" s="156">
        <f t="shared" si="46"/>
        <v>0</v>
      </c>
      <c r="AK11" s="154">
        <f t="shared" si="33"/>
        <v>0</v>
      </c>
      <c r="AL11" s="156">
        <f t="shared" ref="AL11:AM11" si="47">IFERROR(IF(LEN(I11)=5,RIGHT(LEFT(I11,3))/10,RIGHT(LEFT(I11,2))/10),0)</f>
        <v>0</v>
      </c>
      <c r="AM11" s="156">
        <f t="shared" si="47"/>
        <v>0</v>
      </c>
      <c r="AN11" s="154">
        <f t="shared" si="36"/>
        <v>0</v>
      </c>
      <c r="AO11" s="156">
        <f t="shared" ref="AO11:AP11" si="48">IFERROR(IF(LEN(L11)=5,RIGHT(LEFT(L11,3))/10,RIGHT(LEFT(L11,2))/10),0)</f>
        <v>0</v>
      </c>
      <c r="AP11" s="156">
        <f t="shared" si="48"/>
        <v>0</v>
      </c>
      <c r="AQ11" s="154">
        <f t="shared" si="39"/>
        <v>0</v>
      </c>
      <c r="AR11" s="156">
        <f t="shared" ref="AR11:AS11" si="49">IFERROR(IF(LEN(O11)=5,RIGHT(LEFT(O11,3))/10,RIGHT(LEFT(O11,2))/10),0)</f>
        <v>0</v>
      </c>
      <c r="AS11" s="156">
        <f t="shared" si="49"/>
        <v>0</v>
      </c>
      <c r="AT11" s="154">
        <f t="shared" si="42"/>
        <v>0</v>
      </c>
      <c r="AU11" s="156">
        <f t="shared" ref="AU11:AV11" si="50">IFERROR(IF(LEN(R11)=5,RIGHT(LEFT(R11,3))/10,RIGHT(LEFT(R11,2))/10),0)</f>
        <v>0</v>
      </c>
      <c r="AV11" s="156">
        <f t="shared" si="50"/>
        <v>0</v>
      </c>
    </row>
    <row r="12" spans="1:53" ht="15.65" hidden="1" customHeight="1" thickTop="1" thickBot="1" x14ac:dyDescent="0.4">
      <c r="A12" s="353"/>
      <c r="B12" s="140" t="s">
        <v>2436</v>
      </c>
      <c r="C12" s="140"/>
      <c r="D12" s="140"/>
      <c r="E12" s="140" t="s">
        <v>2436</v>
      </c>
      <c r="F12" s="140"/>
      <c r="G12" s="140"/>
      <c r="H12" s="140" t="s">
        <v>2436</v>
      </c>
      <c r="I12" s="140"/>
      <c r="J12" s="140"/>
      <c r="K12" s="140" t="s">
        <v>2436</v>
      </c>
      <c r="L12" s="140"/>
      <c r="M12" s="140"/>
      <c r="N12" s="140" t="s">
        <v>2436</v>
      </c>
      <c r="O12" s="140"/>
      <c r="P12" s="140"/>
      <c r="AD12" s="356"/>
      <c r="AE12" s="140" t="s">
        <v>2437</v>
      </c>
      <c r="AF12" s="140">
        <f>IFERROR(IF(LEN(C12)=5,1,RIGHT(LEFT(C12,2))/10),0)</f>
        <v>0</v>
      </c>
      <c r="AG12" s="140">
        <f>IFERROR(IF(LEN(D12)=5,1,RIGHT(LEFT(D12,2))/10),0)</f>
        <v>0</v>
      </c>
      <c r="AH12" s="140">
        <f>IFERROR(IF(LEN(E12)=5,1,IF(LEN(E12)=6,1,RIGHT(LEFT(E12,2))/10)),0)</f>
        <v>0</v>
      </c>
      <c r="AI12" s="140" t="s">
        <v>2437</v>
      </c>
      <c r="AJ12" s="140">
        <f t="shared" ref="AJ12:AK12" si="51">IFERROR(IF(LEN(G12)=5,1,RIGHT(LEFT(G12,2))/10),0)</f>
        <v>0</v>
      </c>
      <c r="AK12" s="140">
        <f t="shared" si="51"/>
        <v>0</v>
      </c>
      <c r="AL12" s="140">
        <f t="shared" ref="AL12" si="52">IFERROR(IF(LEN(I12)=5,1,IF(LEN(I12)=6,1,RIGHT(LEFT(I12,2))/10)),0)</f>
        <v>0</v>
      </c>
      <c r="AM12" s="140" t="s">
        <v>2437</v>
      </c>
      <c r="AN12" s="140">
        <f t="shared" ref="AN12:AO12" si="53">IFERROR(IF(LEN(K12)=5,1,RIGHT(LEFT(K12,2))/10),0)</f>
        <v>0</v>
      </c>
      <c r="AO12" s="140">
        <f t="shared" si="53"/>
        <v>0</v>
      </c>
      <c r="AP12" s="140">
        <f t="shared" ref="AP12" si="54">IFERROR(IF(LEN(M12)=5,1,IF(LEN(M12)=6,1,RIGHT(LEFT(M12,2))/10)),0)</f>
        <v>0</v>
      </c>
      <c r="AQ12" s="140" t="s">
        <v>2437</v>
      </c>
      <c r="AR12" s="140">
        <f t="shared" ref="AR12:AS12" si="55">IFERROR(IF(LEN(O12)=5,1,RIGHT(LEFT(O12,2))/10),0)</f>
        <v>0</v>
      </c>
      <c r="AS12" s="140">
        <f t="shared" si="55"/>
        <v>0</v>
      </c>
      <c r="AT12" s="140">
        <f t="shared" ref="AT12" si="56">IFERROR(IF(LEN(Q12)=5,1,IF(LEN(Q12)=6,1,RIGHT(LEFT(Q12,2))/10)),0)</f>
        <v>0</v>
      </c>
      <c r="AU12" s="140" t="s">
        <v>2437</v>
      </c>
      <c r="AV12" s="140">
        <f t="shared" ref="AV12" si="57">IFERROR(IF(LEN(S12)=5,1,RIGHT(LEFT(S12,2))/10),0)</f>
        <v>0</v>
      </c>
      <c r="AW12" s="160" t="e">
        <f>IF(OR(AF12+AG12&gt;0,AJ12+AK12&gt;0,AN12+AO12&gt;0,AR12+AS12&gt;0,AV12+#REF!&gt;0),0.5,0)</f>
        <v>#REF!</v>
      </c>
    </row>
    <row r="13" spans="1:53" s="86" customFormat="1" ht="16" thickTop="1" x14ac:dyDescent="0.35">
      <c r="A13" s="141" t="s">
        <v>2430</v>
      </c>
      <c r="B13" s="341" t="s">
        <v>2428</v>
      </c>
      <c r="C13" s="341"/>
      <c r="D13" s="342"/>
      <c r="E13" s="339" t="s">
        <v>2428</v>
      </c>
      <c r="F13" s="339"/>
      <c r="G13" s="339"/>
      <c r="H13" s="339" t="s">
        <v>2428</v>
      </c>
      <c r="I13" s="339"/>
      <c r="J13" s="339"/>
      <c r="K13" s="339" t="s">
        <v>2428</v>
      </c>
      <c r="L13" s="339"/>
      <c r="M13" s="339"/>
      <c r="N13" s="339" t="s">
        <v>2428</v>
      </c>
      <c r="O13" s="339"/>
      <c r="P13" s="339"/>
      <c r="R13" s="349" t="s">
        <v>2441</v>
      </c>
      <c r="S13" s="349"/>
      <c r="T13" s="349"/>
      <c r="AA13" s="160"/>
      <c r="AB13" s="160"/>
      <c r="AC13" s="160"/>
      <c r="AD13" s="160"/>
      <c r="AE13" s="341" t="s">
        <v>2428</v>
      </c>
      <c r="AF13" s="341"/>
      <c r="AG13" s="342"/>
      <c r="AH13" s="339"/>
      <c r="AI13" s="339" t="s">
        <v>2428</v>
      </c>
      <c r="AJ13" s="339"/>
      <c r="AK13" s="339"/>
      <c r="AL13" s="339"/>
      <c r="AM13" s="339" t="s">
        <v>2428</v>
      </c>
      <c r="AN13" s="339"/>
      <c r="AO13" s="339"/>
      <c r="AP13" s="339"/>
      <c r="AQ13" s="339" t="s">
        <v>2428</v>
      </c>
      <c r="AR13" s="339"/>
      <c r="AS13" s="339"/>
      <c r="AT13" s="341"/>
      <c r="AU13" s="341" t="s">
        <v>2428</v>
      </c>
      <c r="AV13" s="342"/>
      <c r="AW13" s="160"/>
      <c r="AX13" s="160"/>
      <c r="AY13" s="160"/>
      <c r="AZ13" s="160"/>
      <c r="BA13" s="160"/>
    </row>
    <row r="14" spans="1:53" s="86" customFormat="1" ht="150" customHeight="1" thickBot="1" x14ac:dyDescent="0.4">
      <c r="A14" s="141"/>
      <c r="B14" s="336"/>
      <c r="C14" s="337"/>
      <c r="D14" s="338"/>
      <c r="E14" s="332"/>
      <c r="F14" s="332"/>
      <c r="G14" s="332"/>
      <c r="H14" s="332"/>
      <c r="I14" s="332"/>
      <c r="J14" s="332"/>
      <c r="K14" s="332"/>
      <c r="L14" s="332"/>
      <c r="M14" s="332"/>
      <c r="N14" s="332"/>
      <c r="O14" s="332"/>
      <c r="P14" s="332"/>
      <c r="AA14" s="160"/>
      <c r="AB14" s="160"/>
      <c r="AC14" s="160"/>
      <c r="AD14" s="160"/>
      <c r="AE14" s="336"/>
      <c r="AF14" s="337"/>
      <c r="AG14" s="338"/>
      <c r="AH14" s="332"/>
      <c r="AI14" s="332"/>
      <c r="AJ14" s="332"/>
      <c r="AK14" s="332"/>
      <c r="AL14" s="332"/>
      <c r="AM14" s="332"/>
      <c r="AN14" s="332"/>
      <c r="AO14" s="332"/>
      <c r="AP14" s="332"/>
      <c r="AQ14" s="332"/>
      <c r="AR14" s="332"/>
      <c r="AS14" s="332"/>
      <c r="AT14" s="336"/>
      <c r="AU14" s="337"/>
      <c r="AV14" s="338"/>
      <c r="AW14" s="160"/>
      <c r="AX14" s="160"/>
      <c r="AY14" s="160"/>
      <c r="AZ14" s="160"/>
      <c r="BA14" s="160"/>
    </row>
    <row r="15" spans="1:53" ht="20.149999999999999" customHeight="1" thickTop="1" thickBot="1" x14ac:dyDescent="0.4">
      <c r="A15" s="351" t="s">
        <v>2430</v>
      </c>
      <c r="B15" s="154" t="s">
        <v>2431</v>
      </c>
      <c r="C15" s="153" t="s">
        <v>2432</v>
      </c>
      <c r="D15" s="153" t="s">
        <v>2433</v>
      </c>
      <c r="E15" s="154" t="s">
        <v>2431</v>
      </c>
      <c r="F15" s="153" t="s">
        <v>2432</v>
      </c>
      <c r="G15" s="153" t="s">
        <v>2433</v>
      </c>
      <c r="H15" s="154" t="s">
        <v>2431</v>
      </c>
      <c r="I15" s="153" t="s">
        <v>2432</v>
      </c>
      <c r="J15" s="153" t="s">
        <v>2433</v>
      </c>
      <c r="K15" s="154" t="s">
        <v>2431</v>
      </c>
      <c r="L15" s="153" t="s">
        <v>2432</v>
      </c>
      <c r="M15" s="153" t="s">
        <v>2433</v>
      </c>
      <c r="N15" s="154" t="s">
        <v>2431</v>
      </c>
      <c r="O15" s="153" t="s">
        <v>2432</v>
      </c>
      <c r="P15" s="153" t="s">
        <v>2433</v>
      </c>
      <c r="AD15" s="356" t="s">
        <v>2430</v>
      </c>
      <c r="AE15" s="154">
        <f t="shared" ref="AE15:AE16" si="58">IFERROR(RIGHT(LEFT(B15,2))/10,0)</f>
        <v>0</v>
      </c>
      <c r="AF15" s="153">
        <f t="shared" ref="AF15" si="59">IFERROR(RIGHT(LEFT(C15,3))/10,0)</f>
        <v>0</v>
      </c>
      <c r="AG15" s="153">
        <f t="shared" ref="AG15" si="60">IFERROR(IF(LEN(D15)=6,1,RIGHT(LEFT(D15,3))/10),0)</f>
        <v>0</v>
      </c>
      <c r="AH15" s="154">
        <f t="shared" ref="AH15:AH16" si="61">IFERROR(RIGHT(LEFT(E15,2))/10,0)</f>
        <v>0</v>
      </c>
      <c r="AI15" s="153">
        <f t="shared" ref="AI15" si="62">IFERROR(RIGHT(LEFT(F15,3))/10,0)</f>
        <v>0</v>
      </c>
      <c r="AJ15" s="153">
        <f t="shared" ref="AJ15" si="63">IFERROR(IF(LEN(G15)=6,1,RIGHT(LEFT(G15,3))/10),0)</f>
        <v>0</v>
      </c>
      <c r="AK15" s="154">
        <f t="shared" ref="AK15:AK16" si="64">IFERROR(RIGHT(LEFT(H15,2))/10,0)</f>
        <v>0</v>
      </c>
      <c r="AL15" s="153">
        <f t="shared" ref="AL15" si="65">IFERROR(RIGHT(LEFT(I15,3))/10,0)</f>
        <v>0</v>
      </c>
      <c r="AM15" s="153">
        <f t="shared" ref="AM15" si="66">IFERROR(IF(LEN(J15)=6,1,RIGHT(LEFT(J15,3))/10),0)</f>
        <v>0</v>
      </c>
      <c r="AN15" s="154">
        <f t="shared" ref="AN15:AN16" si="67">IFERROR(RIGHT(LEFT(K15,2))/10,0)</f>
        <v>0</v>
      </c>
      <c r="AO15" s="153">
        <f t="shared" ref="AO15" si="68">IFERROR(RIGHT(LEFT(L15,3))/10,0)</f>
        <v>0</v>
      </c>
      <c r="AP15" s="153">
        <f t="shared" ref="AP15" si="69">IFERROR(IF(LEN(M15)=6,1,RIGHT(LEFT(M15,3))/10),0)</f>
        <v>0</v>
      </c>
      <c r="AQ15" s="154">
        <f t="shared" ref="AQ15:AQ16" si="70">IFERROR(RIGHT(LEFT(N15,2))/10,0)</f>
        <v>0</v>
      </c>
      <c r="AR15" s="153">
        <f t="shared" ref="AR15" si="71">IFERROR(RIGHT(LEFT(O15,3))/10,0)</f>
        <v>0</v>
      </c>
      <c r="AS15" s="153">
        <f t="shared" ref="AS15" si="72">IFERROR(IF(LEN(P15)=6,1,RIGHT(LEFT(P15,3))/10),0)</f>
        <v>0</v>
      </c>
      <c r="AT15" s="154">
        <f t="shared" ref="AT15:AT16" si="73">IFERROR(RIGHT(LEFT(Q15,2))/10,0)</f>
        <v>0</v>
      </c>
      <c r="AU15" s="153">
        <f t="shared" ref="AU15" si="74">IFERROR(RIGHT(LEFT(R15,3))/10,0)</f>
        <v>0</v>
      </c>
      <c r="AV15" s="153">
        <f t="shared" ref="AV15" si="75">IFERROR(IF(LEN(S15)=6,1,RIGHT(LEFT(S15,3))/10),0)</f>
        <v>0</v>
      </c>
    </row>
    <row r="16" spans="1:53" ht="20.149999999999999" customHeight="1" thickTop="1" thickBot="1" x14ac:dyDescent="0.4">
      <c r="A16" s="352"/>
      <c r="B16" s="155" t="s">
        <v>2434</v>
      </c>
      <c r="C16" s="156" t="s">
        <v>2435</v>
      </c>
      <c r="D16" s="156" t="s">
        <v>2435</v>
      </c>
      <c r="E16" s="155" t="s">
        <v>2434</v>
      </c>
      <c r="F16" s="156" t="s">
        <v>2435</v>
      </c>
      <c r="G16" s="156" t="s">
        <v>2435</v>
      </c>
      <c r="H16" s="155" t="s">
        <v>2434</v>
      </c>
      <c r="I16" s="156" t="s">
        <v>2435</v>
      </c>
      <c r="J16" s="156" t="s">
        <v>2435</v>
      </c>
      <c r="K16" s="155" t="s">
        <v>2434</v>
      </c>
      <c r="L16" s="156" t="s">
        <v>2435</v>
      </c>
      <c r="M16" s="156" t="s">
        <v>2435</v>
      </c>
      <c r="N16" s="155" t="s">
        <v>2434</v>
      </c>
      <c r="O16" s="156" t="s">
        <v>2435</v>
      </c>
      <c r="P16" s="156" t="s">
        <v>2435</v>
      </c>
      <c r="AD16" s="356"/>
      <c r="AE16" s="154">
        <f t="shared" si="58"/>
        <v>0</v>
      </c>
      <c r="AF16" s="156">
        <f t="shared" ref="AF16:AG16" si="76">IFERROR(IF(LEN(C16)=5,RIGHT(LEFT(C16,3))/10,RIGHT(LEFT(C16,2))/10),0)</f>
        <v>0</v>
      </c>
      <c r="AG16" s="156">
        <f t="shared" si="76"/>
        <v>0</v>
      </c>
      <c r="AH16" s="154">
        <f t="shared" si="61"/>
        <v>0</v>
      </c>
      <c r="AI16" s="156">
        <f t="shared" ref="AI16:AJ16" si="77">IFERROR(IF(LEN(F16)=5,RIGHT(LEFT(F16,3))/10,RIGHT(LEFT(F16,2))/10),0)</f>
        <v>0</v>
      </c>
      <c r="AJ16" s="156">
        <f t="shared" si="77"/>
        <v>0</v>
      </c>
      <c r="AK16" s="154">
        <f t="shared" si="64"/>
        <v>0</v>
      </c>
      <c r="AL16" s="156">
        <f t="shared" ref="AL16:AM16" si="78">IFERROR(IF(LEN(I16)=5,RIGHT(LEFT(I16,3))/10,RIGHT(LEFT(I16,2))/10),0)</f>
        <v>0</v>
      </c>
      <c r="AM16" s="156">
        <f t="shared" si="78"/>
        <v>0</v>
      </c>
      <c r="AN16" s="154">
        <f t="shared" si="67"/>
        <v>0</v>
      </c>
      <c r="AO16" s="156">
        <f t="shared" ref="AO16:AP16" si="79">IFERROR(IF(LEN(L16)=5,RIGHT(LEFT(L16,3))/10,RIGHT(LEFT(L16,2))/10),0)</f>
        <v>0</v>
      </c>
      <c r="AP16" s="156">
        <f t="shared" si="79"/>
        <v>0</v>
      </c>
      <c r="AQ16" s="154">
        <f t="shared" si="70"/>
        <v>0</v>
      </c>
      <c r="AR16" s="156">
        <f t="shared" ref="AR16:AS16" si="80">IFERROR(IF(LEN(O16)=5,RIGHT(LEFT(O16,3))/10,RIGHT(LEFT(O16,2))/10),0)</f>
        <v>0</v>
      </c>
      <c r="AS16" s="156">
        <f t="shared" si="80"/>
        <v>0</v>
      </c>
      <c r="AT16" s="154">
        <f t="shared" si="73"/>
        <v>0</v>
      </c>
      <c r="AU16" s="156">
        <f t="shared" ref="AU16:AV16" si="81">IFERROR(IF(LEN(R16)=5,RIGHT(LEFT(R16,3))/10,RIGHT(LEFT(R16,2))/10),0)</f>
        <v>0</v>
      </c>
      <c r="AV16" s="156">
        <f t="shared" si="81"/>
        <v>0</v>
      </c>
    </row>
    <row r="17" spans="1:49" ht="13" hidden="1" customHeight="1" thickTop="1" thickBot="1" x14ac:dyDescent="0.4">
      <c r="A17" s="353"/>
      <c r="AD17" s="356"/>
      <c r="AE17" s="339" t="s">
        <v>2437</v>
      </c>
      <c r="AF17" s="339">
        <f>IFERROR(IF(LEN(C17)=5,1,RIGHT(LEFT(C17,2))/10),0)</f>
        <v>0</v>
      </c>
      <c r="AG17" s="339">
        <f>IFERROR(IF(LEN(D17)=5,1,RIGHT(LEFT(D17,2))/10),0)</f>
        <v>0</v>
      </c>
      <c r="AH17" s="339">
        <f>IFERROR(IF(LEN(E17)=5,1,IF(LEN(E17)=6,1,RIGHT(LEFT(E17,2))/10)),0)</f>
        <v>0</v>
      </c>
      <c r="AI17" s="339" t="s">
        <v>2437</v>
      </c>
      <c r="AJ17" s="339">
        <f t="shared" ref="AJ17:AK17" si="82">IFERROR(IF(LEN(G17)=5,1,RIGHT(LEFT(G17,2))/10),0)</f>
        <v>0</v>
      </c>
      <c r="AK17" s="339">
        <f t="shared" si="82"/>
        <v>0</v>
      </c>
      <c r="AL17" s="339">
        <f t="shared" ref="AL17" si="83">IFERROR(IF(LEN(I17)=5,1,IF(LEN(I17)=6,1,RIGHT(LEFT(I17,2))/10)),0)</f>
        <v>0</v>
      </c>
      <c r="AM17" s="339" t="s">
        <v>2437</v>
      </c>
      <c r="AN17" s="340">
        <f t="shared" ref="AN17:AO17" si="84">IFERROR(IF(LEN(K17)=5,1,RIGHT(LEFT(K17,2))/10),0)</f>
        <v>0</v>
      </c>
      <c r="AO17" s="340">
        <f t="shared" si="84"/>
        <v>0</v>
      </c>
      <c r="AP17" s="340">
        <f t="shared" ref="AP17" si="85">IFERROR(IF(LEN(M17)=5,1,IF(LEN(M17)=6,1,RIGHT(LEFT(M17,2))/10)),0)</f>
        <v>0</v>
      </c>
      <c r="AQ17" s="340" t="s">
        <v>2437</v>
      </c>
      <c r="AR17" s="340">
        <f t="shared" ref="AR17:AS17" si="86">IFERROR(IF(LEN(O17)=5,1,RIGHT(LEFT(O17,2))/10),0)</f>
        <v>0</v>
      </c>
      <c r="AS17" s="340">
        <f t="shared" si="86"/>
        <v>0</v>
      </c>
      <c r="AT17" s="339">
        <f t="shared" ref="AT17" si="87">IFERROR(IF(LEN(Q17)=5,1,IF(LEN(Q17)=6,1,RIGHT(LEFT(Q17,2))/10)),0)</f>
        <v>0</v>
      </c>
      <c r="AU17" s="339" t="s">
        <v>2437</v>
      </c>
      <c r="AV17" s="339">
        <f t="shared" ref="AV17" si="88">IFERROR(IF(LEN(S17)=5,1,RIGHT(LEFT(S17,2))/10),0)</f>
        <v>0</v>
      </c>
      <c r="AW17" s="160" t="e">
        <f>IF(OR(AF17+AG17&gt;0,AJ17+AK17&gt;0,AN17+AO17&gt;0,AR17+AS17&gt;0,AV17+#REF!&gt;0),0.5,0)</f>
        <v>#REF!</v>
      </c>
    </row>
    <row r="18" spans="1:49" ht="16" thickTop="1" x14ac:dyDescent="0.35">
      <c r="AE18" s="332"/>
      <c r="AF18" s="332"/>
      <c r="AG18" s="332"/>
      <c r="AH18" s="333"/>
      <c r="AI18" s="334"/>
      <c r="AJ18" s="335"/>
      <c r="AK18" s="332"/>
      <c r="AL18" s="332"/>
      <c r="AM18" s="332"/>
      <c r="AN18" s="332"/>
      <c r="AO18" s="332"/>
      <c r="AP18" s="332"/>
      <c r="AQ18" s="332"/>
      <c r="AR18" s="332"/>
      <c r="AS18" s="332"/>
      <c r="AT18" s="332"/>
      <c r="AU18" s="332"/>
      <c r="AV18" s="332"/>
    </row>
    <row r="23" spans="1:49" x14ac:dyDescent="0.35">
      <c r="C23" s="86"/>
      <c r="D23" s="86"/>
      <c r="E23" s="86"/>
      <c r="F23" s="86"/>
      <c r="G23" s="86"/>
      <c r="H23" s="86"/>
      <c r="I23" s="86"/>
      <c r="J23" s="86"/>
    </row>
  </sheetData>
  <dataConsolidate/>
  <mergeCells count="94">
    <mergeCell ref="AQ8:AS8"/>
    <mergeCell ref="AT8:AV8"/>
    <mergeCell ref="AE9:AG9"/>
    <mergeCell ref="AD15:AD17"/>
    <mergeCell ref="K1:M2"/>
    <mergeCell ref="AD10:AD12"/>
    <mergeCell ref="AD5:AD7"/>
    <mergeCell ref="AE8:AG8"/>
    <mergeCell ref="AH8:AJ8"/>
    <mergeCell ref="AK8:AM8"/>
    <mergeCell ref="AN8:AP8"/>
    <mergeCell ref="AT3:AV3"/>
    <mergeCell ref="AE4:AG4"/>
    <mergeCell ref="AH4:AJ4"/>
    <mergeCell ref="AK4:AM4"/>
    <mergeCell ref="AN4:AP4"/>
    <mergeCell ref="AQ4:AS4"/>
    <mergeCell ref="AT4:AV4"/>
    <mergeCell ref="AE3:AG3"/>
    <mergeCell ref="AH3:AJ3"/>
    <mergeCell ref="AK3:AM3"/>
    <mergeCell ref="AN3:AP3"/>
    <mergeCell ref="AQ3:AS3"/>
    <mergeCell ref="A15:A17"/>
    <mergeCell ref="N13:P13"/>
    <mergeCell ref="B14:D14"/>
    <mergeCell ref="E14:G14"/>
    <mergeCell ref="H14:J14"/>
    <mergeCell ref="K14:M14"/>
    <mergeCell ref="N14:P14"/>
    <mergeCell ref="B13:D13"/>
    <mergeCell ref="E13:G13"/>
    <mergeCell ref="H13:J13"/>
    <mergeCell ref="K13:M13"/>
    <mergeCell ref="A10:A12"/>
    <mergeCell ref="R13:T13"/>
    <mergeCell ref="B8:D8"/>
    <mergeCell ref="E8:G8"/>
    <mergeCell ref="H8:J8"/>
    <mergeCell ref="K8:M8"/>
    <mergeCell ref="N8:P8"/>
    <mergeCell ref="N9:P9"/>
    <mergeCell ref="R8:U8"/>
    <mergeCell ref="Q9:R9"/>
    <mergeCell ref="S9:U9"/>
    <mergeCell ref="A5:A7"/>
    <mergeCell ref="B9:D9"/>
    <mergeCell ref="E9:G9"/>
    <mergeCell ref="H9:J9"/>
    <mergeCell ref="K9:M9"/>
    <mergeCell ref="B4:D4"/>
    <mergeCell ref="E4:G4"/>
    <mergeCell ref="H4:J4"/>
    <mergeCell ref="K4:M4"/>
    <mergeCell ref="N4:P4"/>
    <mergeCell ref="E1:G2"/>
    <mergeCell ref="H1:H2"/>
    <mergeCell ref="I1:J2"/>
    <mergeCell ref="R2:T2"/>
    <mergeCell ref="B3:D3"/>
    <mergeCell ref="E3:G3"/>
    <mergeCell ref="H3:J3"/>
    <mergeCell ref="K3:M3"/>
    <mergeCell ref="N3:P3"/>
    <mergeCell ref="O1:P1"/>
    <mergeCell ref="AT13:AV13"/>
    <mergeCell ref="AH9:AJ9"/>
    <mergeCell ref="AK9:AM9"/>
    <mergeCell ref="AN9:AP9"/>
    <mergeCell ref="AQ9:AS9"/>
    <mergeCell ref="AT9:AV9"/>
    <mergeCell ref="AE13:AG13"/>
    <mergeCell ref="AH13:AJ13"/>
    <mergeCell ref="AK13:AM13"/>
    <mergeCell ref="AN13:AP13"/>
    <mergeCell ref="AQ13:AS13"/>
    <mergeCell ref="AT14:AV14"/>
    <mergeCell ref="AE17:AG17"/>
    <mergeCell ref="AH17:AJ17"/>
    <mergeCell ref="AK17:AM17"/>
    <mergeCell ref="AN17:AP17"/>
    <mergeCell ref="AQ17:AS17"/>
    <mergeCell ref="AT17:AV17"/>
    <mergeCell ref="AE14:AG14"/>
    <mergeCell ref="AH14:AJ14"/>
    <mergeCell ref="AK14:AM14"/>
    <mergeCell ref="AN14:AP14"/>
    <mergeCell ref="AQ14:AS14"/>
    <mergeCell ref="AT18:AV18"/>
    <mergeCell ref="AE18:AG18"/>
    <mergeCell ref="AH18:AJ18"/>
    <mergeCell ref="AK18:AM18"/>
    <mergeCell ref="AN18:AP18"/>
    <mergeCell ref="AQ18:AS18"/>
  </mergeCells>
  <conditionalFormatting sqref="O2">
    <cfRule type="expression" dxfId="0" priority="1">
      <formula>IF($O$2&gt;2,1,0)</formula>
    </cfRule>
  </conditionalFormatting>
  <dataValidations count="6">
    <dataValidation allowBlank="1" showInputMessage="1" showErrorMessage="1" sqref="C34:H39 C25:H30 C17:I21" xr:uid="{00000000-0002-0000-1400-000004000000}"/>
    <dataValidation type="list" allowBlank="1" showInputMessage="1" showErrorMessage="1" sqref="N15 B5 E5 H5 K5 B10 N5 H10 K10 N10 B15 E15 H15 K15 E10" xr:uid="{75943C75-5A6D-4C60-9DB8-E789755D2D5A}">
      <formula1>FEDSAUT</formula1>
    </dataValidation>
    <dataValidation type="list" allowBlank="1" showInputMessage="1" showErrorMessage="1" sqref="C15 C5 F5 I5 L5 C10 O5 I10 L10 O10 O15 F15 I15 L15 F10" xr:uid="{EB926CB5-1B5E-4EDC-982A-C3DA3ABE686A}">
      <formula1>FEDPIVOTS</formula1>
    </dataValidation>
    <dataValidation type="list" allowBlank="1" showInputMessage="1" showErrorMessage="1" sqref="P15 G10 G5 J5 M5 D10 P5 J10 M10 P10 D15 G15 J15 M15 D5" xr:uid="{7AD673E8-BED8-42C5-8C81-C3603EF8A18F}">
      <formula1>FEDMAINTIEN</formula1>
    </dataValidation>
    <dataValidation type="list" allowBlank="1" showInputMessage="1" showErrorMessage="1" sqref="N16 B6 E6 H6 K6 B11 N6 H11 K11 N11 B16 E16 H16 K16 E11" xr:uid="{D6B89151-B1D8-4050-8F06-42633404E516}">
      <formula1>FEDGE</formula1>
    </dataValidation>
    <dataValidation type="list" allowBlank="1" showInputMessage="1" showErrorMessage="1" sqref="O16:P16 C6:D6 F6:G6 I6:J6 L6:M6 C11:D11 O6:P6 I11:J11 L11:M11 O11:P11 C16:D16 F16:G16 I16:J16 L16:M16 F11:G11" xr:uid="{97109430-B507-41C5-A12D-E063700DE075}">
      <formula1>FEDTOUT</formula1>
    </dataValidation>
  </dataValidations>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38" r:id="rId4" name="Button 10">
              <controlPr defaultSize="0" print="0" autoFill="0" autoPict="0" macro="[0]!ImpressionPdf">
                <anchor moveWithCells="1" sizeWithCells="1">
                  <from>
                    <xdr:col>1</xdr:col>
                    <xdr:colOff>1022350</xdr:colOff>
                    <xdr:row>0</xdr:row>
                    <xdr:rowOff>127000</xdr:rowOff>
                  </from>
                  <to>
                    <xdr:col>4</xdr:col>
                    <xdr:colOff>127000</xdr:colOff>
                    <xdr:row>1</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SautPerformance</xm:f>
          </x14:formula1>
          <xm:sqref>WVH983054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B65540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B131076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B196612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B262148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B327684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B393220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B458756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B524292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B589828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B655364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B720900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B786436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B851972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B917508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B983044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WLL983044 WVH983044 TKR983054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WLL983054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E131076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E196612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E262148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E327684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E393220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E458756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E524292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E589828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E655364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E720900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E786436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E851972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E917508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E983044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WBP983054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H65540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H131076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H196612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H262148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H327684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H393220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H458756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H524292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H589828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H655364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H720900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H786436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H851972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H917508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H983044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VRT983054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K65540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K131076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K196612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K262148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K327684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K393220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K458756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K524292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K589828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K655364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K720900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K786436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K851972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K917508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K983044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VHX983054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N65540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N131076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N196612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N262148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N327684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N393220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N458756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N524292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N589828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N655364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N720900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N786436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N851972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N917508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N983044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TUN983054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B65545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B131081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B196617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B262153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B327689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B393225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B458761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B524297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B589833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B655369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B720905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B786441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B851977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B917513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B983049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UEJ983054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E65545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E131081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E196617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E262153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E327689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E393225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E458761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E524297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E589833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E655369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E720905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E786441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E851977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E917513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E983049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UOF983054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H65545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H131081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H196617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H262153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H327689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H393225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H458761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H524297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H589833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H655369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H720905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H786441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H851977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H917513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H983049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UYB983054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K65545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K131081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K196617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K262153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K327689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K393225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K458761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K524297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K589833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K655369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K720905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K786441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K851977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K917513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K983049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RNL983054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E65550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E131086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E196622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E262158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E327694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E393230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E458766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E524302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E589838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E655374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E720910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E786446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E851982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E917518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E983054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RXH983054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H65550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H131086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H196622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H262158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H327694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H393230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H458766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H524302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H589838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H655374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H720910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H786446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H851982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H917518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H983054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SHD983054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K65550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K131086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K196622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K262158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K327694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K393230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K458766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K524302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K589838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K655374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K720910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K786446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K851982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K917518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K983054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SQZ983054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N65550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N131086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N196622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N262158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N327694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N393230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N458766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N524302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N589838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N655374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N720910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N786446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N851982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N917518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N983054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TAV983054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B65550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B131086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B196622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B262158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B327694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B393230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B458766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B524302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B589838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B655374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B720910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B786446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B851982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B917518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B983054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xm:sqref>
        </x14:dataValidation>
        <x14:dataValidation type="list" allowBlank="1" showInputMessage="1" showErrorMessage="1" xr:uid="{00000000-0002-0000-1400-000008000000}">
          <x14:formula1>
            <xm:f>PivotPerformance</xm:f>
          </x14:formula1>
          <xm:sqref>WVI983054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C65540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C131076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C196612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C262148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C327684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C393220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C458756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C524292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C589828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C655364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C720900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C786436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C851972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C917508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C983044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TKS983054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O65545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O131081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O196617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O262153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O327689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O393225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O458761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O524297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O589833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O655369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O720905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O786441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O851977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O917513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O983049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WLM983054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F65540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F131076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F196612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F262148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F327684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F393220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F458756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F524292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F589828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F655364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F720900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F786436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F851972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F917508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F983044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WBQ983054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I65540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I131076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I196612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I262148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I327684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I393220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I458756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I524292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I589828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I655364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I720900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I786436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I851972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I917508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I983044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VRU983054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L65540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L131076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L196612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L262148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L327684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L393220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L458756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L524292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L589828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L655364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L720900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L786436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L851972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L917508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L983044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VHY983054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O65540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O131076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O196612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O262148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O327684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O393220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O458756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O524292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O589828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O655364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O720900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O786436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O851972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O917508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O983044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TUO983054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C65545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C131081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C196617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C262153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C327689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C393225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C458761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C524297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C589833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C655369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C720905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C786441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C851977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C917513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C983049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UEK983054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F65545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F131081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F196617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F262153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F327689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F393225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F458761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F524297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F589833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F655369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F720905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F786441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F851977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F917513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F983049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UOG983054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I65545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I131081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I196617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I262153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I327689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I393225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I458761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I524297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I589833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I655369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I720905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I786441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I851977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I917513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I983049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UYC983054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L65545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L131081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L196617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L262153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L327689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L393225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L458761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L524297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L589833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L655369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L720905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L786441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L851977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L917513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L983049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RNM983054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F65550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F131086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F196622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F262158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F327694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F393230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F458766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F524302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F589838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F655374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F720910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F786446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F851982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F917518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F983054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RXI983054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I65550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I131086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I196622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I262158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I327694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I393230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I458766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I524302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I589838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I655374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I720910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I786446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I851982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I917518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I983054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SHE983054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L65550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L131086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L196622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L262158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L327694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L393230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L458766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L524302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L589838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L655374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L720910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L786446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L851982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L917518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L983054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SRA983054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O65550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O131086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O196622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O262158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O327694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O393230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O458766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O524302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O589838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O655374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O720910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O786446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O851982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O917518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O983054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TAW983054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C65550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C131086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C196622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C262158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C327694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C393230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C458766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C524302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C589838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C655374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C720910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C786446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C851982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C917518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C983054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xm:sqref>
        </x14:dataValidation>
        <x14:dataValidation type="list" allowBlank="1" showInputMessage="1" showErrorMessage="1" xr:uid="{00000000-0002-0000-1400-000009000000}">
          <x14:formula1>
            <xm:f>EFPerformance</xm:f>
          </x14:formula1>
          <xm:sqref>WVH983055 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B65541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B131077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B196613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B262149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B327685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B393221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B458757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B524293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B589829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B655365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B720901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B786437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B851973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B917509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B983045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WLL983045 WVH983045 TKR983055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N65546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N131082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N196618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N262154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N327690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N393226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N458762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N524298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N589834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N655370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N720906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N786442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N851978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N917514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N983050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WLL983055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E65541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E131077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E196613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E262149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E327685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E393221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E458757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E524293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E589829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E655365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E720901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E786437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E851973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E917509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E983045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WBP983055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H65541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H131077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H196613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H262149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H327685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H393221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H458757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H524293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H589829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H655365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H720901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H786437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H851973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H917509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H983045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VRT983055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K65541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K131077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K196613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K262149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K327685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K393221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K458757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K524293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K589829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K655365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K720901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K786437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K851973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K917509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K983045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VHX983055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N65541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N131077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N196613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N262149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N327685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N393221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N458757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N524293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N589829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N655365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N720901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N786437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N851973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N917509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N983045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TUN983055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B131082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B196618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B262154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B327690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B393226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B458762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B524298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B589834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B655370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B720906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B786442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B851978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B917514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B983050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UEJ983055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E65546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E131082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E196618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E262154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E327690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E393226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E458762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E524298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E589834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E655370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E720906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E786442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E851978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E917514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E983050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UOF983055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H65546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H131082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H196618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H262154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H327690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H393226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H458762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H524298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H589834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H655370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H720906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H786442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H851978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H917514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H983050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UYB983055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K65546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K131082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K196618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K262154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K327690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K393226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K458762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K524298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K589834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K655370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K720906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K786442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K851978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K917514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K983050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RNL983055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E65551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E131087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E196623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E262159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E327695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E393231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E458767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E524303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E589839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E655375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E720911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E786447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E851983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E917519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E983055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RXH983055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H65551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H131087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H196623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H262159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H327695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H393231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H458767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H524303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H589839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H655375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H720911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H786447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H851983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H917519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H983055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SHD983055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K65551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K131087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K196623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K262159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K327695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K393231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K458767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K524303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K589839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K655375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K720911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K786447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K851983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K917519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K983055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SQZ983055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N65551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N131087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N196623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N262159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N327695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N393231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N458767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N524303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N589839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N655375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N720911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N786447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N851983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N917519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N983055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TAV983055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B65551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B131087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B196623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B262159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B327695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B393231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B458767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B524303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B589839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B655375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B720911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B786447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B851983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B917519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B983055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xm:sqref>
        </x14:dataValidation>
        <x14:dataValidation type="list" allowBlank="1" showInputMessage="1" showErrorMessage="1" xr:uid="{00000000-0002-0000-1400-00000A000000}">
          <xm:sqref>O12:P12 C7:D7 F7:G7 I7:J7 L7:M7 O7:P7 F12:G12 C12:D12 L12:M12 I12:J12 WVI983055:WVJ983056 IW6:IX7 SS6:ST7 ACO6:ACP7 AMK6:AML7 AWG6:AWH7 BGC6:BGD7 BPY6:BPZ7 BZU6:BZV7 CJQ6:CJR7 CTM6:CTN7 DDI6:DDJ7 DNE6:DNF7 DXA6:DXB7 EGW6:EGX7 EQS6:EQT7 FAO6:FAP7 FKK6:FKL7 FUG6:FUH7 GEC6:GED7 GNY6:GNZ7 GXU6:GXV7 HHQ6:HHR7 HRM6:HRN7 IBI6:IBJ7 ILE6:ILF7 IVA6:IVB7 JEW6:JEX7 JOS6:JOT7 JYO6:JYP7 KIK6:KIL7 KSG6:KSH7 LCC6:LCD7 LLY6:LLZ7 LVU6:LVV7 MFQ6:MFR7 MPM6:MPN7 MZI6:MZJ7 NJE6:NJF7 NTA6:NTB7 OCW6:OCX7 OMS6:OMT7 OWO6:OWP7 PGK6:PGL7 PQG6:PQH7 QAC6:QAD7 QJY6:QJZ7 QTU6:QTV7 RDQ6:RDR7 RNM6:RNN7 RXI6:RXJ7 SHE6:SHF7 SRA6:SRB7 TAW6:TAX7 TKS6:TKT7 TUO6:TUP7 UEK6:UEL7 UOG6:UOH7 UYC6:UYD7 VHY6:VHZ7 VRU6:VRV7 WBQ6:WBR7 WLM6:WLN7 WVI6:WVJ7 C65541:D65542 IW65541:IX65542 SS65541:ST65542 ACO65541:ACP65542 AMK65541:AML65542 AWG65541:AWH65542 BGC65541:BGD65542 BPY65541:BPZ65542 BZU65541:BZV65542 CJQ65541:CJR65542 CTM65541:CTN65542 DDI65541:DDJ65542 DNE65541:DNF65542 DXA65541:DXB65542 EGW65541:EGX65542 EQS65541:EQT65542 FAO65541:FAP65542 FKK65541:FKL65542 FUG65541:FUH65542 GEC65541:GED65542 GNY65541:GNZ65542 GXU65541:GXV65542 HHQ65541:HHR65542 HRM65541:HRN65542 IBI65541:IBJ65542 ILE65541:ILF65542 IVA65541:IVB65542 JEW65541:JEX65542 JOS65541:JOT65542 JYO65541:JYP65542 KIK65541:KIL65542 KSG65541:KSH65542 LCC65541:LCD65542 LLY65541:LLZ65542 LVU65541:LVV65542 MFQ65541:MFR65542 MPM65541:MPN65542 MZI65541:MZJ65542 NJE65541:NJF65542 NTA65541:NTB65542 OCW65541:OCX65542 OMS65541:OMT65542 OWO65541:OWP65542 PGK65541:PGL65542 PQG65541:PQH65542 QAC65541:QAD65542 QJY65541:QJZ65542 QTU65541:QTV65542 RDQ65541:RDR65542 RNM65541:RNN65542 RXI65541:RXJ65542 SHE65541:SHF65542 SRA65541:SRB65542 TAW65541:TAX65542 TKS65541:TKT65542 TUO65541:TUP65542 UEK65541:UEL65542 UOG65541:UOH65542 UYC65541:UYD65542 VHY65541:VHZ65542 VRU65541:VRV65542 WBQ65541:WBR65542 WLM65541:WLN65542 WVI65541:WVJ65542 C131077:D131078 IW131077:IX131078 SS131077:ST131078 ACO131077:ACP131078 AMK131077:AML131078 AWG131077:AWH131078 BGC131077:BGD131078 BPY131077:BPZ131078 BZU131077:BZV131078 CJQ131077:CJR131078 CTM131077:CTN131078 DDI131077:DDJ131078 DNE131077:DNF131078 DXA131077:DXB131078 EGW131077:EGX131078 EQS131077:EQT131078 FAO131077:FAP131078 FKK131077:FKL131078 FUG131077:FUH131078 GEC131077:GED131078 GNY131077:GNZ131078 GXU131077:GXV131078 HHQ131077:HHR131078 HRM131077:HRN131078 IBI131077:IBJ131078 ILE131077:ILF131078 IVA131077:IVB131078 JEW131077:JEX131078 JOS131077:JOT131078 JYO131077:JYP131078 KIK131077:KIL131078 KSG131077:KSH131078 LCC131077:LCD131078 LLY131077:LLZ131078 LVU131077:LVV131078 MFQ131077:MFR131078 MPM131077:MPN131078 MZI131077:MZJ131078 NJE131077:NJF131078 NTA131077:NTB131078 OCW131077:OCX131078 OMS131077:OMT131078 OWO131077:OWP131078 PGK131077:PGL131078 PQG131077:PQH131078 QAC131077:QAD131078 QJY131077:QJZ131078 QTU131077:QTV131078 RDQ131077:RDR131078 RNM131077:RNN131078 RXI131077:RXJ131078 SHE131077:SHF131078 SRA131077:SRB131078 TAW131077:TAX131078 TKS131077:TKT131078 TUO131077:TUP131078 UEK131077:UEL131078 UOG131077:UOH131078 UYC131077:UYD131078 VHY131077:VHZ131078 VRU131077:VRV131078 WBQ131077:WBR131078 WLM131077:WLN131078 WVI131077:WVJ131078 C196613:D196614 IW196613:IX196614 SS196613:ST196614 ACO196613:ACP196614 AMK196613:AML196614 AWG196613:AWH196614 BGC196613:BGD196614 BPY196613:BPZ196614 BZU196613:BZV196614 CJQ196613:CJR196614 CTM196613:CTN196614 DDI196613:DDJ196614 DNE196613:DNF196614 DXA196613:DXB196614 EGW196613:EGX196614 EQS196613:EQT196614 FAO196613:FAP196614 FKK196613:FKL196614 FUG196613:FUH196614 GEC196613:GED196614 GNY196613:GNZ196614 GXU196613:GXV196614 HHQ196613:HHR196614 HRM196613:HRN196614 IBI196613:IBJ196614 ILE196613:ILF196614 IVA196613:IVB196614 JEW196613:JEX196614 JOS196613:JOT196614 JYO196613:JYP196614 KIK196613:KIL196614 KSG196613:KSH196614 LCC196613:LCD196614 LLY196613:LLZ196614 LVU196613:LVV196614 MFQ196613:MFR196614 MPM196613:MPN196614 MZI196613:MZJ196614 NJE196613:NJF196614 NTA196613:NTB196614 OCW196613:OCX196614 OMS196613:OMT196614 OWO196613:OWP196614 PGK196613:PGL196614 PQG196613:PQH196614 QAC196613:QAD196614 QJY196613:QJZ196614 QTU196613:QTV196614 RDQ196613:RDR196614 RNM196613:RNN196614 RXI196613:RXJ196614 SHE196613:SHF196614 SRA196613:SRB196614 TAW196613:TAX196614 TKS196613:TKT196614 TUO196613:TUP196614 UEK196613:UEL196614 UOG196613:UOH196614 UYC196613:UYD196614 VHY196613:VHZ196614 VRU196613:VRV196614 WBQ196613:WBR196614 WLM196613:WLN196614 WVI196613:WVJ196614 C262149:D262150 IW262149:IX262150 SS262149:ST262150 ACO262149:ACP262150 AMK262149:AML262150 AWG262149:AWH262150 BGC262149:BGD262150 BPY262149:BPZ262150 BZU262149:BZV262150 CJQ262149:CJR262150 CTM262149:CTN262150 DDI262149:DDJ262150 DNE262149:DNF262150 DXA262149:DXB262150 EGW262149:EGX262150 EQS262149:EQT262150 FAO262149:FAP262150 FKK262149:FKL262150 FUG262149:FUH262150 GEC262149:GED262150 GNY262149:GNZ262150 GXU262149:GXV262150 HHQ262149:HHR262150 HRM262149:HRN262150 IBI262149:IBJ262150 ILE262149:ILF262150 IVA262149:IVB262150 JEW262149:JEX262150 JOS262149:JOT262150 JYO262149:JYP262150 KIK262149:KIL262150 KSG262149:KSH262150 LCC262149:LCD262150 LLY262149:LLZ262150 LVU262149:LVV262150 MFQ262149:MFR262150 MPM262149:MPN262150 MZI262149:MZJ262150 NJE262149:NJF262150 NTA262149:NTB262150 OCW262149:OCX262150 OMS262149:OMT262150 OWO262149:OWP262150 PGK262149:PGL262150 PQG262149:PQH262150 QAC262149:QAD262150 QJY262149:QJZ262150 QTU262149:QTV262150 RDQ262149:RDR262150 RNM262149:RNN262150 RXI262149:RXJ262150 SHE262149:SHF262150 SRA262149:SRB262150 TAW262149:TAX262150 TKS262149:TKT262150 TUO262149:TUP262150 UEK262149:UEL262150 UOG262149:UOH262150 UYC262149:UYD262150 VHY262149:VHZ262150 VRU262149:VRV262150 WBQ262149:WBR262150 WLM262149:WLN262150 WVI262149:WVJ262150 C327685:D327686 IW327685:IX327686 SS327685:ST327686 ACO327685:ACP327686 AMK327685:AML327686 AWG327685:AWH327686 BGC327685:BGD327686 BPY327685:BPZ327686 BZU327685:BZV327686 CJQ327685:CJR327686 CTM327685:CTN327686 DDI327685:DDJ327686 DNE327685:DNF327686 DXA327685:DXB327686 EGW327685:EGX327686 EQS327685:EQT327686 FAO327685:FAP327686 FKK327685:FKL327686 FUG327685:FUH327686 GEC327685:GED327686 GNY327685:GNZ327686 GXU327685:GXV327686 HHQ327685:HHR327686 HRM327685:HRN327686 IBI327685:IBJ327686 ILE327685:ILF327686 IVA327685:IVB327686 JEW327685:JEX327686 JOS327685:JOT327686 JYO327685:JYP327686 KIK327685:KIL327686 KSG327685:KSH327686 LCC327685:LCD327686 LLY327685:LLZ327686 LVU327685:LVV327686 MFQ327685:MFR327686 MPM327685:MPN327686 MZI327685:MZJ327686 NJE327685:NJF327686 NTA327685:NTB327686 OCW327685:OCX327686 OMS327685:OMT327686 OWO327685:OWP327686 PGK327685:PGL327686 PQG327685:PQH327686 QAC327685:QAD327686 QJY327685:QJZ327686 QTU327685:QTV327686 RDQ327685:RDR327686 RNM327685:RNN327686 RXI327685:RXJ327686 SHE327685:SHF327686 SRA327685:SRB327686 TAW327685:TAX327686 TKS327685:TKT327686 TUO327685:TUP327686 UEK327685:UEL327686 UOG327685:UOH327686 UYC327685:UYD327686 VHY327685:VHZ327686 VRU327685:VRV327686 WBQ327685:WBR327686 WLM327685:WLN327686 WVI327685:WVJ327686 C393221:D393222 IW393221:IX393222 SS393221:ST393222 ACO393221:ACP393222 AMK393221:AML393222 AWG393221:AWH393222 BGC393221:BGD393222 BPY393221:BPZ393222 BZU393221:BZV393222 CJQ393221:CJR393222 CTM393221:CTN393222 DDI393221:DDJ393222 DNE393221:DNF393222 DXA393221:DXB393222 EGW393221:EGX393222 EQS393221:EQT393222 FAO393221:FAP393222 FKK393221:FKL393222 FUG393221:FUH393222 GEC393221:GED393222 GNY393221:GNZ393222 GXU393221:GXV393222 HHQ393221:HHR393222 HRM393221:HRN393222 IBI393221:IBJ393222 ILE393221:ILF393222 IVA393221:IVB393222 JEW393221:JEX393222 JOS393221:JOT393222 JYO393221:JYP393222 KIK393221:KIL393222 KSG393221:KSH393222 LCC393221:LCD393222 LLY393221:LLZ393222 LVU393221:LVV393222 MFQ393221:MFR393222 MPM393221:MPN393222 MZI393221:MZJ393222 NJE393221:NJF393222 NTA393221:NTB393222 OCW393221:OCX393222 OMS393221:OMT393222 OWO393221:OWP393222 PGK393221:PGL393222 PQG393221:PQH393222 QAC393221:QAD393222 QJY393221:QJZ393222 QTU393221:QTV393222 RDQ393221:RDR393222 RNM393221:RNN393222 RXI393221:RXJ393222 SHE393221:SHF393222 SRA393221:SRB393222 TAW393221:TAX393222 TKS393221:TKT393222 TUO393221:TUP393222 UEK393221:UEL393222 UOG393221:UOH393222 UYC393221:UYD393222 VHY393221:VHZ393222 VRU393221:VRV393222 WBQ393221:WBR393222 WLM393221:WLN393222 WVI393221:WVJ393222 C458757:D458758 IW458757:IX458758 SS458757:ST458758 ACO458757:ACP458758 AMK458757:AML458758 AWG458757:AWH458758 BGC458757:BGD458758 BPY458757:BPZ458758 BZU458757:BZV458758 CJQ458757:CJR458758 CTM458757:CTN458758 DDI458757:DDJ458758 DNE458757:DNF458758 DXA458757:DXB458758 EGW458757:EGX458758 EQS458757:EQT458758 FAO458757:FAP458758 FKK458757:FKL458758 FUG458757:FUH458758 GEC458757:GED458758 GNY458757:GNZ458758 GXU458757:GXV458758 HHQ458757:HHR458758 HRM458757:HRN458758 IBI458757:IBJ458758 ILE458757:ILF458758 IVA458757:IVB458758 JEW458757:JEX458758 JOS458757:JOT458758 JYO458757:JYP458758 KIK458757:KIL458758 KSG458757:KSH458758 LCC458757:LCD458758 LLY458757:LLZ458758 LVU458757:LVV458758 MFQ458757:MFR458758 MPM458757:MPN458758 MZI458757:MZJ458758 NJE458757:NJF458758 NTA458757:NTB458758 OCW458757:OCX458758 OMS458757:OMT458758 OWO458757:OWP458758 PGK458757:PGL458758 PQG458757:PQH458758 QAC458757:QAD458758 QJY458757:QJZ458758 QTU458757:QTV458758 RDQ458757:RDR458758 RNM458757:RNN458758 RXI458757:RXJ458758 SHE458757:SHF458758 SRA458757:SRB458758 TAW458757:TAX458758 TKS458757:TKT458758 TUO458757:TUP458758 UEK458757:UEL458758 UOG458757:UOH458758 UYC458757:UYD458758 VHY458757:VHZ458758 VRU458757:VRV458758 WBQ458757:WBR458758 WLM458757:WLN458758 WVI458757:WVJ458758 C524293:D524294 IW524293:IX524294 SS524293:ST524294 ACO524293:ACP524294 AMK524293:AML524294 AWG524293:AWH524294 BGC524293:BGD524294 BPY524293:BPZ524294 BZU524293:BZV524294 CJQ524293:CJR524294 CTM524293:CTN524294 DDI524293:DDJ524294 DNE524293:DNF524294 DXA524293:DXB524294 EGW524293:EGX524294 EQS524293:EQT524294 FAO524293:FAP524294 FKK524293:FKL524294 FUG524293:FUH524294 GEC524293:GED524294 GNY524293:GNZ524294 GXU524293:GXV524294 HHQ524293:HHR524294 HRM524293:HRN524294 IBI524293:IBJ524294 ILE524293:ILF524294 IVA524293:IVB524294 JEW524293:JEX524294 JOS524293:JOT524294 JYO524293:JYP524294 KIK524293:KIL524294 KSG524293:KSH524294 LCC524293:LCD524294 LLY524293:LLZ524294 LVU524293:LVV524294 MFQ524293:MFR524294 MPM524293:MPN524294 MZI524293:MZJ524294 NJE524293:NJF524294 NTA524293:NTB524294 OCW524293:OCX524294 OMS524293:OMT524294 OWO524293:OWP524294 PGK524293:PGL524294 PQG524293:PQH524294 QAC524293:QAD524294 QJY524293:QJZ524294 QTU524293:QTV524294 RDQ524293:RDR524294 RNM524293:RNN524294 RXI524293:RXJ524294 SHE524293:SHF524294 SRA524293:SRB524294 TAW524293:TAX524294 TKS524293:TKT524294 TUO524293:TUP524294 UEK524293:UEL524294 UOG524293:UOH524294 UYC524293:UYD524294 VHY524293:VHZ524294 VRU524293:VRV524294 WBQ524293:WBR524294 WLM524293:WLN524294 WVI524293:WVJ524294 C589829:D589830 IW589829:IX589830 SS589829:ST589830 ACO589829:ACP589830 AMK589829:AML589830 AWG589829:AWH589830 BGC589829:BGD589830 BPY589829:BPZ589830 BZU589829:BZV589830 CJQ589829:CJR589830 CTM589829:CTN589830 DDI589829:DDJ589830 DNE589829:DNF589830 DXA589829:DXB589830 EGW589829:EGX589830 EQS589829:EQT589830 FAO589829:FAP589830 FKK589829:FKL589830 FUG589829:FUH589830 GEC589829:GED589830 GNY589829:GNZ589830 GXU589829:GXV589830 HHQ589829:HHR589830 HRM589829:HRN589830 IBI589829:IBJ589830 ILE589829:ILF589830 IVA589829:IVB589830 JEW589829:JEX589830 JOS589829:JOT589830 JYO589829:JYP589830 KIK589829:KIL589830 KSG589829:KSH589830 LCC589829:LCD589830 LLY589829:LLZ589830 LVU589829:LVV589830 MFQ589829:MFR589830 MPM589829:MPN589830 MZI589829:MZJ589830 NJE589829:NJF589830 NTA589829:NTB589830 OCW589829:OCX589830 OMS589829:OMT589830 OWO589829:OWP589830 PGK589829:PGL589830 PQG589829:PQH589830 QAC589829:QAD589830 QJY589829:QJZ589830 QTU589829:QTV589830 RDQ589829:RDR589830 RNM589829:RNN589830 RXI589829:RXJ589830 SHE589829:SHF589830 SRA589829:SRB589830 TAW589829:TAX589830 TKS589829:TKT589830 TUO589829:TUP589830 UEK589829:UEL589830 UOG589829:UOH589830 UYC589829:UYD589830 VHY589829:VHZ589830 VRU589829:VRV589830 WBQ589829:WBR589830 WLM589829:WLN589830 WVI589829:WVJ589830 C655365:D655366 IW655365:IX655366 SS655365:ST655366 ACO655365:ACP655366 AMK655365:AML655366 AWG655365:AWH655366 BGC655365:BGD655366 BPY655365:BPZ655366 BZU655365:BZV655366 CJQ655365:CJR655366 CTM655365:CTN655366 DDI655365:DDJ655366 DNE655365:DNF655366 DXA655365:DXB655366 EGW655365:EGX655366 EQS655365:EQT655366 FAO655365:FAP655366 FKK655365:FKL655366 FUG655365:FUH655366 GEC655365:GED655366 GNY655365:GNZ655366 GXU655365:GXV655366 HHQ655365:HHR655366 HRM655365:HRN655366 IBI655365:IBJ655366 ILE655365:ILF655366 IVA655365:IVB655366 JEW655365:JEX655366 JOS655365:JOT655366 JYO655365:JYP655366 KIK655365:KIL655366 KSG655365:KSH655366 LCC655365:LCD655366 LLY655365:LLZ655366 LVU655365:LVV655366 MFQ655365:MFR655366 MPM655365:MPN655366 MZI655365:MZJ655366 NJE655365:NJF655366 NTA655365:NTB655366 OCW655365:OCX655366 OMS655365:OMT655366 OWO655365:OWP655366 PGK655365:PGL655366 PQG655365:PQH655366 QAC655365:QAD655366 QJY655365:QJZ655366 QTU655365:QTV655366 RDQ655365:RDR655366 RNM655365:RNN655366 RXI655365:RXJ655366 SHE655365:SHF655366 SRA655365:SRB655366 TAW655365:TAX655366 TKS655365:TKT655366 TUO655365:TUP655366 UEK655365:UEL655366 UOG655365:UOH655366 UYC655365:UYD655366 VHY655365:VHZ655366 VRU655365:VRV655366 WBQ655365:WBR655366 WLM655365:WLN655366 WVI655365:WVJ655366 C720901:D720902 IW720901:IX720902 SS720901:ST720902 ACO720901:ACP720902 AMK720901:AML720902 AWG720901:AWH720902 BGC720901:BGD720902 BPY720901:BPZ720902 BZU720901:BZV720902 CJQ720901:CJR720902 CTM720901:CTN720902 DDI720901:DDJ720902 DNE720901:DNF720902 DXA720901:DXB720902 EGW720901:EGX720902 EQS720901:EQT720902 FAO720901:FAP720902 FKK720901:FKL720902 FUG720901:FUH720902 GEC720901:GED720902 GNY720901:GNZ720902 GXU720901:GXV720902 HHQ720901:HHR720902 HRM720901:HRN720902 IBI720901:IBJ720902 ILE720901:ILF720902 IVA720901:IVB720902 JEW720901:JEX720902 JOS720901:JOT720902 JYO720901:JYP720902 KIK720901:KIL720902 KSG720901:KSH720902 LCC720901:LCD720902 LLY720901:LLZ720902 LVU720901:LVV720902 MFQ720901:MFR720902 MPM720901:MPN720902 MZI720901:MZJ720902 NJE720901:NJF720902 NTA720901:NTB720902 OCW720901:OCX720902 OMS720901:OMT720902 OWO720901:OWP720902 PGK720901:PGL720902 PQG720901:PQH720902 QAC720901:QAD720902 QJY720901:QJZ720902 QTU720901:QTV720902 RDQ720901:RDR720902 RNM720901:RNN720902 RXI720901:RXJ720902 SHE720901:SHF720902 SRA720901:SRB720902 TAW720901:TAX720902 TKS720901:TKT720902 TUO720901:TUP720902 UEK720901:UEL720902 UOG720901:UOH720902 UYC720901:UYD720902 VHY720901:VHZ720902 VRU720901:VRV720902 WBQ720901:WBR720902 WLM720901:WLN720902 WVI720901:WVJ720902 C786437:D786438 IW786437:IX786438 SS786437:ST786438 ACO786437:ACP786438 AMK786437:AML786438 AWG786437:AWH786438 BGC786437:BGD786438 BPY786437:BPZ786438 BZU786437:BZV786438 CJQ786437:CJR786438 CTM786437:CTN786438 DDI786437:DDJ786438 DNE786437:DNF786438 DXA786437:DXB786438 EGW786437:EGX786438 EQS786437:EQT786438 FAO786437:FAP786438 FKK786437:FKL786438 FUG786437:FUH786438 GEC786437:GED786438 GNY786437:GNZ786438 GXU786437:GXV786438 HHQ786437:HHR786438 HRM786437:HRN786438 IBI786437:IBJ786438 ILE786437:ILF786438 IVA786437:IVB786438 JEW786437:JEX786438 JOS786437:JOT786438 JYO786437:JYP786438 KIK786437:KIL786438 KSG786437:KSH786438 LCC786437:LCD786438 LLY786437:LLZ786438 LVU786437:LVV786438 MFQ786437:MFR786438 MPM786437:MPN786438 MZI786437:MZJ786438 NJE786437:NJF786438 NTA786437:NTB786438 OCW786437:OCX786438 OMS786437:OMT786438 OWO786437:OWP786438 PGK786437:PGL786438 PQG786437:PQH786438 QAC786437:QAD786438 QJY786437:QJZ786438 QTU786437:QTV786438 RDQ786437:RDR786438 RNM786437:RNN786438 RXI786437:RXJ786438 SHE786437:SHF786438 SRA786437:SRB786438 TAW786437:TAX786438 TKS786437:TKT786438 TUO786437:TUP786438 UEK786437:UEL786438 UOG786437:UOH786438 UYC786437:UYD786438 VHY786437:VHZ786438 VRU786437:VRV786438 WBQ786437:WBR786438 WLM786437:WLN786438 WVI786437:WVJ786438 C851973:D851974 IW851973:IX851974 SS851973:ST851974 ACO851973:ACP851974 AMK851973:AML851974 AWG851973:AWH851974 BGC851973:BGD851974 BPY851973:BPZ851974 BZU851973:BZV851974 CJQ851973:CJR851974 CTM851973:CTN851974 DDI851973:DDJ851974 DNE851973:DNF851974 DXA851973:DXB851974 EGW851973:EGX851974 EQS851973:EQT851974 FAO851973:FAP851974 FKK851973:FKL851974 FUG851973:FUH851974 GEC851973:GED851974 GNY851973:GNZ851974 GXU851973:GXV851974 HHQ851973:HHR851974 HRM851973:HRN851974 IBI851973:IBJ851974 ILE851973:ILF851974 IVA851973:IVB851974 JEW851973:JEX851974 JOS851973:JOT851974 JYO851973:JYP851974 KIK851973:KIL851974 KSG851973:KSH851974 LCC851973:LCD851974 LLY851973:LLZ851974 LVU851973:LVV851974 MFQ851973:MFR851974 MPM851973:MPN851974 MZI851973:MZJ851974 NJE851973:NJF851974 NTA851973:NTB851974 OCW851973:OCX851974 OMS851973:OMT851974 OWO851973:OWP851974 PGK851973:PGL851974 PQG851973:PQH851974 QAC851973:QAD851974 QJY851973:QJZ851974 QTU851973:QTV851974 RDQ851973:RDR851974 RNM851973:RNN851974 RXI851973:RXJ851974 SHE851973:SHF851974 SRA851973:SRB851974 TAW851973:TAX851974 TKS851973:TKT851974 TUO851973:TUP851974 UEK851973:UEL851974 UOG851973:UOH851974 UYC851973:UYD851974 VHY851973:VHZ851974 VRU851973:VRV851974 WBQ851973:WBR851974 WLM851973:WLN851974 WVI851973:WVJ851974 C917509:D917510 IW917509:IX917510 SS917509:ST917510 ACO917509:ACP917510 AMK917509:AML917510 AWG917509:AWH917510 BGC917509:BGD917510 BPY917509:BPZ917510 BZU917509:BZV917510 CJQ917509:CJR917510 CTM917509:CTN917510 DDI917509:DDJ917510 DNE917509:DNF917510 DXA917509:DXB917510 EGW917509:EGX917510 EQS917509:EQT917510 FAO917509:FAP917510 FKK917509:FKL917510 FUG917509:FUH917510 GEC917509:GED917510 GNY917509:GNZ917510 GXU917509:GXV917510 HHQ917509:HHR917510 HRM917509:HRN917510 IBI917509:IBJ917510 ILE917509:ILF917510 IVA917509:IVB917510 JEW917509:JEX917510 JOS917509:JOT917510 JYO917509:JYP917510 KIK917509:KIL917510 KSG917509:KSH917510 LCC917509:LCD917510 LLY917509:LLZ917510 LVU917509:LVV917510 MFQ917509:MFR917510 MPM917509:MPN917510 MZI917509:MZJ917510 NJE917509:NJF917510 NTA917509:NTB917510 OCW917509:OCX917510 OMS917509:OMT917510 OWO917509:OWP917510 PGK917509:PGL917510 PQG917509:PQH917510 QAC917509:QAD917510 QJY917509:QJZ917510 QTU917509:QTV917510 RDQ917509:RDR917510 RNM917509:RNN917510 RXI917509:RXJ917510 SHE917509:SHF917510 SRA917509:SRB917510 TAW917509:TAX917510 TKS917509:TKT917510 TUO917509:TUP917510 UEK917509:UEL917510 UOG917509:UOH917510 UYC917509:UYD917510 VHY917509:VHZ917510 VRU917509:VRV917510 WBQ917509:WBR917510 WLM917509:WLN917510 WVI917509:WVJ917510 C983045:D983046 IW983045:IX983046 SS983045:ST983046 ACO983045:ACP983046 AMK983045:AML983046 AWG983045:AWH983046 BGC983045:BGD983046 BPY983045:BPZ983046 BZU983045:BZV983046 CJQ983045:CJR983046 CTM983045:CTN983046 DDI983045:DDJ983046 DNE983045:DNF983046 DXA983045:DXB983046 EGW983045:EGX983046 EQS983045:EQT983046 FAO983045:FAP983046 FKK983045:FKL983046 FUG983045:FUH983046 GEC983045:GED983046 GNY983045:GNZ983046 GXU983045:GXV983046 HHQ983045:HHR983046 HRM983045:HRN983046 IBI983045:IBJ983046 ILE983045:ILF983046 IVA983045:IVB983046 JEW983045:JEX983046 JOS983045:JOT983046 JYO983045:JYP983046 KIK983045:KIL983046 KSG983045:KSH983046 LCC983045:LCD983046 LLY983045:LLZ983046 LVU983045:LVV983046 MFQ983045:MFR983046 MPM983045:MPN983046 MZI983045:MZJ983046 NJE983045:NJF983046 NTA983045:NTB983046 OCW983045:OCX983046 OMS983045:OMT983046 OWO983045:OWP983046 PGK983045:PGL983046 PQG983045:PQH983046 QAC983045:QAD983046 QJY983045:QJZ983046 QTU983045:QTV983046 RDQ983045:RDR983046 RNM983045:RNN983046 RXI983045:RXJ983046 SHE983045:SHF983046 SRA983045:SRB983046 TAW983045:TAX983046 TKS983045:TKT983046 TUO983045:TUP983046 UEK983045:UEL983046 UOG983045:UOH983046 UYC983045:UYD983046 VHY983045:VHZ983046 VRU983045:VRV983046 WBQ983045:WBR983046 WLM983045:WLN983046 WVI983045:WVJ983046 WLM983055:WLN983056 IZ6:JA7 SV6:SW7 ACR6:ACS7 AMN6:AMO7 AWJ6:AWK7 BGF6:BGG7 BQB6:BQC7 BZX6:BZY7 CJT6:CJU7 CTP6:CTQ7 DDL6:DDM7 DNH6:DNI7 DXD6:DXE7 EGZ6:EHA7 EQV6:EQW7 FAR6:FAS7 FKN6:FKO7 FUJ6:FUK7 GEF6:GEG7 GOB6:GOC7 GXX6:GXY7 HHT6:HHU7 HRP6:HRQ7 IBL6:IBM7 ILH6:ILI7 IVD6:IVE7 JEZ6:JFA7 JOV6:JOW7 JYR6:JYS7 KIN6:KIO7 KSJ6:KSK7 LCF6:LCG7 LMB6:LMC7 LVX6:LVY7 MFT6:MFU7 MPP6:MPQ7 MZL6:MZM7 NJH6:NJI7 NTD6:NTE7 OCZ6:ODA7 OMV6:OMW7 OWR6:OWS7 PGN6:PGO7 PQJ6:PQK7 QAF6:QAG7 QKB6:QKC7 QTX6:QTY7 RDT6:RDU7 RNP6:RNQ7 RXL6:RXM7 SHH6:SHI7 SRD6:SRE7 TAZ6:TBA7 TKV6:TKW7 TUR6:TUS7 UEN6:UEO7 UOJ6:UOK7 UYF6:UYG7 VIB6:VIC7 VRX6:VRY7 WBT6:WBU7 WLP6:WLQ7 WVL6:WVM7 F65541:G65542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F131077:G131078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F196613:G196614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F262149:G262150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F327685:G327686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F393221:G393222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F458757:G458758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F524293:G524294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F589829:G589830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F655365:G655366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F720901:G720902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F786437:G786438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F851973:G851974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F917509:G917510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F983045:G983046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WBQ983055:WBR983056 JC6:JD7 SY6:SZ7 ACU6:ACV7 AMQ6:AMR7 AWM6:AWN7 BGI6:BGJ7 BQE6:BQF7 CAA6:CAB7 CJW6:CJX7 CTS6:CTT7 DDO6:DDP7 DNK6:DNL7 DXG6:DXH7 EHC6:EHD7 EQY6:EQZ7 FAU6:FAV7 FKQ6:FKR7 FUM6:FUN7 GEI6:GEJ7 GOE6:GOF7 GYA6:GYB7 HHW6:HHX7 HRS6:HRT7 IBO6:IBP7 ILK6:ILL7 IVG6:IVH7 JFC6:JFD7 JOY6:JOZ7 JYU6:JYV7 KIQ6:KIR7 KSM6:KSN7 LCI6:LCJ7 LME6:LMF7 LWA6:LWB7 MFW6:MFX7 MPS6:MPT7 MZO6:MZP7 NJK6:NJL7 NTG6:NTH7 ODC6:ODD7 OMY6:OMZ7 OWU6:OWV7 PGQ6:PGR7 PQM6:PQN7 QAI6:QAJ7 QKE6:QKF7 QUA6:QUB7 RDW6:RDX7 RNS6:RNT7 RXO6:RXP7 SHK6:SHL7 SRG6:SRH7 TBC6:TBD7 TKY6:TKZ7 TUU6:TUV7 UEQ6:UER7 UOM6:UON7 UYI6:UYJ7 VIE6:VIF7 VSA6:VSB7 WBW6:WBX7 WLS6:WLT7 WVO6:WVP7 I65541:J65542 JC65541:JD65542 SY65541:SZ65542 ACU65541:ACV65542 AMQ65541:AMR65542 AWM65541:AWN65542 BGI65541:BGJ65542 BQE65541:BQF65542 CAA65541:CAB65542 CJW65541:CJX65542 CTS65541:CTT65542 DDO65541:DDP65542 DNK65541:DNL65542 DXG65541:DXH65542 EHC65541:EHD65542 EQY65541:EQZ65542 FAU65541:FAV65542 FKQ65541:FKR65542 FUM65541:FUN65542 GEI65541:GEJ65542 GOE65541:GOF65542 GYA65541:GYB65542 HHW65541:HHX65542 HRS65541:HRT65542 IBO65541:IBP65542 ILK65541:ILL65542 IVG65541:IVH65542 JFC65541:JFD65542 JOY65541:JOZ65542 JYU65541:JYV65542 KIQ65541:KIR65542 KSM65541:KSN65542 LCI65541:LCJ65542 LME65541:LMF65542 LWA65541:LWB65542 MFW65541:MFX65542 MPS65541:MPT65542 MZO65541:MZP65542 NJK65541:NJL65542 NTG65541:NTH65542 ODC65541:ODD65542 OMY65541:OMZ65542 OWU65541:OWV65542 PGQ65541:PGR65542 PQM65541:PQN65542 QAI65541:QAJ65542 QKE65541:QKF65542 QUA65541:QUB65542 RDW65541:RDX65542 RNS65541:RNT65542 RXO65541:RXP65542 SHK65541:SHL65542 SRG65541:SRH65542 TBC65541:TBD65542 TKY65541:TKZ65542 TUU65541:TUV65542 UEQ65541:UER65542 UOM65541:UON65542 UYI65541:UYJ65542 VIE65541:VIF65542 VSA65541:VSB65542 WBW65541:WBX65542 WLS65541:WLT65542 WVO65541:WVP65542 I131077:J131078 JC131077:JD131078 SY131077:SZ131078 ACU131077:ACV131078 AMQ131077:AMR131078 AWM131077:AWN131078 BGI131077:BGJ131078 BQE131077:BQF131078 CAA131077:CAB131078 CJW131077:CJX131078 CTS131077:CTT131078 DDO131077:DDP131078 DNK131077:DNL131078 DXG131077:DXH131078 EHC131077:EHD131078 EQY131077:EQZ131078 FAU131077:FAV131078 FKQ131077:FKR131078 FUM131077:FUN131078 GEI131077:GEJ131078 GOE131077:GOF131078 GYA131077:GYB131078 HHW131077:HHX131078 HRS131077:HRT131078 IBO131077:IBP131078 ILK131077:ILL131078 IVG131077:IVH131078 JFC131077:JFD131078 JOY131077:JOZ131078 JYU131077:JYV131078 KIQ131077:KIR131078 KSM131077:KSN131078 LCI131077:LCJ131078 LME131077:LMF131078 LWA131077:LWB131078 MFW131077:MFX131078 MPS131077:MPT131078 MZO131077:MZP131078 NJK131077:NJL131078 NTG131077:NTH131078 ODC131077:ODD131078 OMY131077:OMZ131078 OWU131077:OWV131078 PGQ131077:PGR131078 PQM131077:PQN131078 QAI131077:QAJ131078 QKE131077:QKF131078 QUA131077:QUB131078 RDW131077:RDX131078 RNS131077:RNT131078 RXO131077:RXP131078 SHK131077:SHL131078 SRG131077:SRH131078 TBC131077:TBD131078 TKY131077:TKZ131078 TUU131077:TUV131078 UEQ131077:UER131078 UOM131077:UON131078 UYI131077:UYJ131078 VIE131077:VIF131078 VSA131077:VSB131078 WBW131077:WBX131078 WLS131077:WLT131078 WVO131077:WVP131078 I196613:J196614 JC196613:JD196614 SY196613:SZ196614 ACU196613:ACV196614 AMQ196613:AMR196614 AWM196613:AWN196614 BGI196613:BGJ196614 BQE196613:BQF196614 CAA196613:CAB196614 CJW196613:CJX196614 CTS196613:CTT196614 DDO196613:DDP196614 DNK196613:DNL196614 DXG196613:DXH196614 EHC196613:EHD196614 EQY196613:EQZ196614 FAU196613:FAV196614 FKQ196613:FKR196614 FUM196613:FUN196614 GEI196613:GEJ196614 GOE196613:GOF196614 GYA196613:GYB196614 HHW196613:HHX196614 HRS196613:HRT196614 IBO196613:IBP196614 ILK196613:ILL196614 IVG196613:IVH196614 JFC196613:JFD196614 JOY196613:JOZ196614 JYU196613:JYV196614 KIQ196613:KIR196614 KSM196613:KSN196614 LCI196613:LCJ196614 LME196613:LMF196614 LWA196613:LWB196614 MFW196613:MFX196614 MPS196613:MPT196614 MZO196613:MZP196614 NJK196613:NJL196614 NTG196613:NTH196614 ODC196613:ODD196614 OMY196613:OMZ196614 OWU196613:OWV196614 PGQ196613:PGR196614 PQM196613:PQN196614 QAI196613:QAJ196614 QKE196613:QKF196614 QUA196613:QUB196614 RDW196613:RDX196614 RNS196613:RNT196614 RXO196613:RXP196614 SHK196613:SHL196614 SRG196613:SRH196614 TBC196613:TBD196614 TKY196613:TKZ196614 TUU196613:TUV196614 UEQ196613:UER196614 UOM196613:UON196614 UYI196613:UYJ196614 VIE196613:VIF196614 VSA196613:VSB196614 WBW196613:WBX196614 WLS196613:WLT196614 WVO196613:WVP196614 I262149:J262150 JC262149:JD262150 SY262149:SZ262150 ACU262149:ACV262150 AMQ262149:AMR262150 AWM262149:AWN262150 BGI262149:BGJ262150 BQE262149:BQF262150 CAA262149:CAB262150 CJW262149:CJX262150 CTS262149:CTT262150 DDO262149:DDP262150 DNK262149:DNL262150 DXG262149:DXH262150 EHC262149:EHD262150 EQY262149:EQZ262150 FAU262149:FAV262150 FKQ262149:FKR262150 FUM262149:FUN262150 GEI262149:GEJ262150 GOE262149:GOF262150 GYA262149:GYB262150 HHW262149:HHX262150 HRS262149:HRT262150 IBO262149:IBP262150 ILK262149:ILL262150 IVG262149:IVH262150 JFC262149:JFD262150 JOY262149:JOZ262150 JYU262149:JYV262150 KIQ262149:KIR262150 KSM262149:KSN262150 LCI262149:LCJ262150 LME262149:LMF262150 LWA262149:LWB262150 MFW262149:MFX262150 MPS262149:MPT262150 MZO262149:MZP262150 NJK262149:NJL262150 NTG262149:NTH262150 ODC262149:ODD262150 OMY262149:OMZ262150 OWU262149:OWV262150 PGQ262149:PGR262150 PQM262149:PQN262150 QAI262149:QAJ262150 QKE262149:QKF262150 QUA262149:QUB262150 RDW262149:RDX262150 RNS262149:RNT262150 RXO262149:RXP262150 SHK262149:SHL262150 SRG262149:SRH262150 TBC262149:TBD262150 TKY262149:TKZ262150 TUU262149:TUV262150 UEQ262149:UER262150 UOM262149:UON262150 UYI262149:UYJ262150 VIE262149:VIF262150 VSA262149:VSB262150 WBW262149:WBX262150 WLS262149:WLT262150 WVO262149:WVP262150 I327685:J327686 JC327685:JD327686 SY327685:SZ327686 ACU327685:ACV327686 AMQ327685:AMR327686 AWM327685:AWN327686 BGI327685:BGJ327686 BQE327685:BQF327686 CAA327685:CAB327686 CJW327685:CJX327686 CTS327685:CTT327686 DDO327685:DDP327686 DNK327685:DNL327686 DXG327685:DXH327686 EHC327685:EHD327686 EQY327685:EQZ327686 FAU327685:FAV327686 FKQ327685:FKR327686 FUM327685:FUN327686 GEI327685:GEJ327686 GOE327685:GOF327686 GYA327685:GYB327686 HHW327685:HHX327686 HRS327685:HRT327686 IBO327685:IBP327686 ILK327685:ILL327686 IVG327685:IVH327686 JFC327685:JFD327686 JOY327685:JOZ327686 JYU327685:JYV327686 KIQ327685:KIR327686 KSM327685:KSN327686 LCI327685:LCJ327686 LME327685:LMF327686 LWA327685:LWB327686 MFW327685:MFX327686 MPS327685:MPT327686 MZO327685:MZP327686 NJK327685:NJL327686 NTG327685:NTH327686 ODC327685:ODD327686 OMY327685:OMZ327686 OWU327685:OWV327686 PGQ327685:PGR327686 PQM327685:PQN327686 QAI327685:QAJ327686 QKE327685:QKF327686 QUA327685:QUB327686 RDW327685:RDX327686 RNS327685:RNT327686 RXO327685:RXP327686 SHK327685:SHL327686 SRG327685:SRH327686 TBC327685:TBD327686 TKY327685:TKZ327686 TUU327685:TUV327686 UEQ327685:UER327686 UOM327685:UON327686 UYI327685:UYJ327686 VIE327685:VIF327686 VSA327685:VSB327686 WBW327685:WBX327686 WLS327685:WLT327686 WVO327685:WVP327686 I393221:J393222 JC393221:JD393222 SY393221:SZ393222 ACU393221:ACV393222 AMQ393221:AMR393222 AWM393221:AWN393222 BGI393221:BGJ393222 BQE393221:BQF393222 CAA393221:CAB393222 CJW393221:CJX393222 CTS393221:CTT393222 DDO393221:DDP393222 DNK393221:DNL393222 DXG393221:DXH393222 EHC393221:EHD393222 EQY393221:EQZ393222 FAU393221:FAV393222 FKQ393221:FKR393222 FUM393221:FUN393222 GEI393221:GEJ393222 GOE393221:GOF393222 GYA393221:GYB393222 HHW393221:HHX393222 HRS393221:HRT393222 IBO393221:IBP393222 ILK393221:ILL393222 IVG393221:IVH393222 JFC393221:JFD393222 JOY393221:JOZ393222 JYU393221:JYV393222 KIQ393221:KIR393222 KSM393221:KSN393222 LCI393221:LCJ393222 LME393221:LMF393222 LWA393221:LWB393222 MFW393221:MFX393222 MPS393221:MPT393222 MZO393221:MZP393222 NJK393221:NJL393222 NTG393221:NTH393222 ODC393221:ODD393222 OMY393221:OMZ393222 OWU393221:OWV393222 PGQ393221:PGR393222 PQM393221:PQN393222 QAI393221:QAJ393222 QKE393221:QKF393222 QUA393221:QUB393222 RDW393221:RDX393222 RNS393221:RNT393222 RXO393221:RXP393222 SHK393221:SHL393222 SRG393221:SRH393222 TBC393221:TBD393222 TKY393221:TKZ393222 TUU393221:TUV393222 UEQ393221:UER393222 UOM393221:UON393222 UYI393221:UYJ393222 VIE393221:VIF393222 VSA393221:VSB393222 WBW393221:WBX393222 WLS393221:WLT393222 WVO393221:WVP393222 I458757:J458758 JC458757:JD458758 SY458757:SZ458758 ACU458757:ACV458758 AMQ458757:AMR458758 AWM458757:AWN458758 BGI458757:BGJ458758 BQE458757:BQF458758 CAA458757:CAB458758 CJW458757:CJX458758 CTS458757:CTT458758 DDO458757:DDP458758 DNK458757:DNL458758 DXG458757:DXH458758 EHC458757:EHD458758 EQY458757:EQZ458758 FAU458757:FAV458758 FKQ458757:FKR458758 FUM458757:FUN458758 GEI458757:GEJ458758 GOE458757:GOF458758 GYA458757:GYB458758 HHW458757:HHX458758 HRS458757:HRT458758 IBO458757:IBP458758 ILK458757:ILL458758 IVG458757:IVH458758 JFC458757:JFD458758 JOY458757:JOZ458758 JYU458757:JYV458758 KIQ458757:KIR458758 KSM458757:KSN458758 LCI458757:LCJ458758 LME458757:LMF458758 LWA458757:LWB458758 MFW458757:MFX458758 MPS458757:MPT458758 MZO458757:MZP458758 NJK458757:NJL458758 NTG458757:NTH458758 ODC458757:ODD458758 OMY458757:OMZ458758 OWU458757:OWV458758 PGQ458757:PGR458758 PQM458757:PQN458758 QAI458757:QAJ458758 QKE458757:QKF458758 QUA458757:QUB458758 RDW458757:RDX458758 RNS458757:RNT458758 RXO458757:RXP458758 SHK458757:SHL458758 SRG458757:SRH458758 TBC458757:TBD458758 TKY458757:TKZ458758 TUU458757:TUV458758 UEQ458757:UER458758 UOM458757:UON458758 UYI458757:UYJ458758 VIE458757:VIF458758 VSA458757:VSB458758 WBW458757:WBX458758 WLS458757:WLT458758 WVO458757:WVP458758 I524293:J524294 JC524293:JD524294 SY524293:SZ524294 ACU524293:ACV524294 AMQ524293:AMR524294 AWM524293:AWN524294 BGI524293:BGJ524294 BQE524293:BQF524294 CAA524293:CAB524294 CJW524293:CJX524294 CTS524293:CTT524294 DDO524293:DDP524294 DNK524293:DNL524294 DXG524293:DXH524294 EHC524293:EHD524294 EQY524293:EQZ524294 FAU524293:FAV524294 FKQ524293:FKR524294 FUM524293:FUN524294 GEI524293:GEJ524294 GOE524293:GOF524294 GYA524293:GYB524294 HHW524293:HHX524294 HRS524293:HRT524294 IBO524293:IBP524294 ILK524293:ILL524294 IVG524293:IVH524294 JFC524293:JFD524294 JOY524293:JOZ524294 JYU524293:JYV524294 KIQ524293:KIR524294 KSM524293:KSN524294 LCI524293:LCJ524294 LME524293:LMF524294 LWA524293:LWB524294 MFW524293:MFX524294 MPS524293:MPT524294 MZO524293:MZP524294 NJK524293:NJL524294 NTG524293:NTH524294 ODC524293:ODD524294 OMY524293:OMZ524294 OWU524293:OWV524294 PGQ524293:PGR524294 PQM524293:PQN524294 QAI524293:QAJ524294 QKE524293:QKF524294 QUA524293:QUB524294 RDW524293:RDX524294 RNS524293:RNT524294 RXO524293:RXP524294 SHK524293:SHL524294 SRG524293:SRH524294 TBC524293:TBD524294 TKY524293:TKZ524294 TUU524293:TUV524294 UEQ524293:UER524294 UOM524293:UON524294 UYI524293:UYJ524294 VIE524293:VIF524294 VSA524293:VSB524294 WBW524293:WBX524294 WLS524293:WLT524294 WVO524293:WVP524294 I589829:J589830 JC589829:JD589830 SY589829:SZ589830 ACU589829:ACV589830 AMQ589829:AMR589830 AWM589829:AWN589830 BGI589829:BGJ589830 BQE589829:BQF589830 CAA589829:CAB589830 CJW589829:CJX589830 CTS589829:CTT589830 DDO589829:DDP589830 DNK589829:DNL589830 DXG589829:DXH589830 EHC589829:EHD589830 EQY589829:EQZ589830 FAU589829:FAV589830 FKQ589829:FKR589830 FUM589829:FUN589830 GEI589829:GEJ589830 GOE589829:GOF589830 GYA589829:GYB589830 HHW589829:HHX589830 HRS589829:HRT589830 IBO589829:IBP589830 ILK589829:ILL589830 IVG589829:IVH589830 JFC589829:JFD589830 JOY589829:JOZ589830 JYU589829:JYV589830 KIQ589829:KIR589830 KSM589829:KSN589830 LCI589829:LCJ589830 LME589829:LMF589830 LWA589829:LWB589830 MFW589829:MFX589830 MPS589829:MPT589830 MZO589829:MZP589830 NJK589829:NJL589830 NTG589829:NTH589830 ODC589829:ODD589830 OMY589829:OMZ589830 OWU589829:OWV589830 PGQ589829:PGR589830 PQM589829:PQN589830 QAI589829:QAJ589830 QKE589829:QKF589830 QUA589829:QUB589830 RDW589829:RDX589830 RNS589829:RNT589830 RXO589829:RXP589830 SHK589829:SHL589830 SRG589829:SRH589830 TBC589829:TBD589830 TKY589829:TKZ589830 TUU589829:TUV589830 UEQ589829:UER589830 UOM589829:UON589830 UYI589829:UYJ589830 VIE589829:VIF589830 VSA589829:VSB589830 WBW589829:WBX589830 WLS589829:WLT589830 WVO589829:WVP589830 I655365:J655366 JC655365:JD655366 SY655365:SZ655366 ACU655365:ACV655366 AMQ655365:AMR655366 AWM655365:AWN655366 BGI655365:BGJ655366 BQE655365:BQF655366 CAA655365:CAB655366 CJW655365:CJX655366 CTS655365:CTT655366 DDO655365:DDP655366 DNK655365:DNL655366 DXG655365:DXH655366 EHC655365:EHD655366 EQY655365:EQZ655366 FAU655365:FAV655366 FKQ655365:FKR655366 FUM655365:FUN655366 GEI655365:GEJ655366 GOE655365:GOF655366 GYA655365:GYB655366 HHW655365:HHX655366 HRS655365:HRT655366 IBO655365:IBP655366 ILK655365:ILL655366 IVG655365:IVH655366 JFC655365:JFD655366 JOY655365:JOZ655366 JYU655365:JYV655366 KIQ655365:KIR655366 KSM655365:KSN655366 LCI655365:LCJ655366 LME655365:LMF655366 LWA655365:LWB655366 MFW655365:MFX655366 MPS655365:MPT655366 MZO655365:MZP655366 NJK655365:NJL655366 NTG655365:NTH655366 ODC655365:ODD655366 OMY655365:OMZ655366 OWU655365:OWV655366 PGQ655365:PGR655366 PQM655365:PQN655366 QAI655365:QAJ655366 QKE655365:QKF655366 QUA655365:QUB655366 RDW655365:RDX655366 RNS655365:RNT655366 RXO655365:RXP655366 SHK655365:SHL655366 SRG655365:SRH655366 TBC655365:TBD655366 TKY655365:TKZ655366 TUU655365:TUV655366 UEQ655365:UER655366 UOM655365:UON655366 UYI655365:UYJ655366 VIE655365:VIF655366 VSA655365:VSB655366 WBW655365:WBX655366 WLS655365:WLT655366 WVO655365:WVP655366 I720901:J720902 JC720901:JD720902 SY720901:SZ720902 ACU720901:ACV720902 AMQ720901:AMR720902 AWM720901:AWN720902 BGI720901:BGJ720902 BQE720901:BQF720902 CAA720901:CAB720902 CJW720901:CJX720902 CTS720901:CTT720902 DDO720901:DDP720902 DNK720901:DNL720902 DXG720901:DXH720902 EHC720901:EHD720902 EQY720901:EQZ720902 FAU720901:FAV720902 FKQ720901:FKR720902 FUM720901:FUN720902 GEI720901:GEJ720902 GOE720901:GOF720902 GYA720901:GYB720902 HHW720901:HHX720902 HRS720901:HRT720902 IBO720901:IBP720902 ILK720901:ILL720902 IVG720901:IVH720902 JFC720901:JFD720902 JOY720901:JOZ720902 JYU720901:JYV720902 KIQ720901:KIR720902 KSM720901:KSN720902 LCI720901:LCJ720902 LME720901:LMF720902 LWA720901:LWB720902 MFW720901:MFX720902 MPS720901:MPT720902 MZO720901:MZP720902 NJK720901:NJL720902 NTG720901:NTH720902 ODC720901:ODD720902 OMY720901:OMZ720902 OWU720901:OWV720902 PGQ720901:PGR720902 PQM720901:PQN720902 QAI720901:QAJ720902 QKE720901:QKF720902 QUA720901:QUB720902 RDW720901:RDX720902 RNS720901:RNT720902 RXO720901:RXP720902 SHK720901:SHL720902 SRG720901:SRH720902 TBC720901:TBD720902 TKY720901:TKZ720902 TUU720901:TUV720902 UEQ720901:UER720902 UOM720901:UON720902 UYI720901:UYJ720902 VIE720901:VIF720902 VSA720901:VSB720902 WBW720901:WBX720902 WLS720901:WLT720902 WVO720901:WVP720902 I786437:J786438 JC786437:JD786438 SY786437:SZ786438 ACU786437:ACV786438 AMQ786437:AMR786438 AWM786437:AWN786438 BGI786437:BGJ786438 BQE786437:BQF786438 CAA786437:CAB786438 CJW786437:CJX786438 CTS786437:CTT786438 DDO786437:DDP786438 DNK786437:DNL786438 DXG786437:DXH786438 EHC786437:EHD786438 EQY786437:EQZ786438 FAU786437:FAV786438 FKQ786437:FKR786438 FUM786437:FUN786438 GEI786437:GEJ786438 GOE786437:GOF786438 GYA786437:GYB786438 HHW786437:HHX786438 HRS786437:HRT786438 IBO786437:IBP786438 ILK786437:ILL786438 IVG786437:IVH786438 JFC786437:JFD786438 JOY786437:JOZ786438 JYU786437:JYV786438 KIQ786437:KIR786438 KSM786437:KSN786438 LCI786437:LCJ786438 LME786437:LMF786438 LWA786437:LWB786438 MFW786437:MFX786438 MPS786437:MPT786438 MZO786437:MZP786438 NJK786437:NJL786438 NTG786437:NTH786438 ODC786437:ODD786438 OMY786437:OMZ786438 OWU786437:OWV786438 PGQ786437:PGR786438 PQM786437:PQN786438 QAI786437:QAJ786438 QKE786437:QKF786438 QUA786437:QUB786438 RDW786437:RDX786438 RNS786437:RNT786438 RXO786437:RXP786438 SHK786437:SHL786438 SRG786437:SRH786438 TBC786437:TBD786438 TKY786437:TKZ786438 TUU786437:TUV786438 UEQ786437:UER786438 UOM786437:UON786438 UYI786437:UYJ786438 VIE786437:VIF786438 VSA786437:VSB786438 WBW786437:WBX786438 WLS786437:WLT786438 WVO786437:WVP786438 I851973:J851974 JC851973:JD851974 SY851973:SZ851974 ACU851973:ACV851974 AMQ851973:AMR851974 AWM851973:AWN851974 BGI851973:BGJ851974 BQE851973:BQF851974 CAA851973:CAB851974 CJW851973:CJX851974 CTS851973:CTT851974 DDO851973:DDP851974 DNK851973:DNL851974 DXG851973:DXH851974 EHC851973:EHD851974 EQY851973:EQZ851974 FAU851973:FAV851974 FKQ851973:FKR851974 FUM851973:FUN851974 GEI851973:GEJ851974 GOE851973:GOF851974 GYA851973:GYB851974 HHW851973:HHX851974 HRS851973:HRT851974 IBO851973:IBP851974 ILK851973:ILL851974 IVG851973:IVH851974 JFC851973:JFD851974 JOY851973:JOZ851974 JYU851973:JYV851974 KIQ851973:KIR851974 KSM851973:KSN851974 LCI851973:LCJ851974 LME851973:LMF851974 LWA851973:LWB851974 MFW851973:MFX851974 MPS851973:MPT851974 MZO851973:MZP851974 NJK851973:NJL851974 NTG851973:NTH851974 ODC851973:ODD851974 OMY851973:OMZ851974 OWU851973:OWV851974 PGQ851973:PGR851974 PQM851973:PQN851974 QAI851973:QAJ851974 QKE851973:QKF851974 QUA851973:QUB851974 RDW851973:RDX851974 RNS851973:RNT851974 RXO851973:RXP851974 SHK851973:SHL851974 SRG851973:SRH851974 TBC851973:TBD851974 TKY851973:TKZ851974 TUU851973:TUV851974 UEQ851973:UER851974 UOM851973:UON851974 UYI851973:UYJ851974 VIE851973:VIF851974 VSA851973:VSB851974 WBW851973:WBX851974 WLS851973:WLT851974 WVO851973:WVP851974 I917509:J917510 JC917509:JD917510 SY917509:SZ917510 ACU917509:ACV917510 AMQ917509:AMR917510 AWM917509:AWN917510 BGI917509:BGJ917510 BQE917509:BQF917510 CAA917509:CAB917510 CJW917509:CJX917510 CTS917509:CTT917510 DDO917509:DDP917510 DNK917509:DNL917510 DXG917509:DXH917510 EHC917509:EHD917510 EQY917509:EQZ917510 FAU917509:FAV917510 FKQ917509:FKR917510 FUM917509:FUN917510 GEI917509:GEJ917510 GOE917509:GOF917510 GYA917509:GYB917510 HHW917509:HHX917510 HRS917509:HRT917510 IBO917509:IBP917510 ILK917509:ILL917510 IVG917509:IVH917510 JFC917509:JFD917510 JOY917509:JOZ917510 JYU917509:JYV917510 KIQ917509:KIR917510 KSM917509:KSN917510 LCI917509:LCJ917510 LME917509:LMF917510 LWA917509:LWB917510 MFW917509:MFX917510 MPS917509:MPT917510 MZO917509:MZP917510 NJK917509:NJL917510 NTG917509:NTH917510 ODC917509:ODD917510 OMY917509:OMZ917510 OWU917509:OWV917510 PGQ917509:PGR917510 PQM917509:PQN917510 QAI917509:QAJ917510 QKE917509:QKF917510 QUA917509:QUB917510 RDW917509:RDX917510 RNS917509:RNT917510 RXO917509:RXP917510 SHK917509:SHL917510 SRG917509:SRH917510 TBC917509:TBD917510 TKY917509:TKZ917510 TUU917509:TUV917510 UEQ917509:UER917510 UOM917509:UON917510 UYI917509:UYJ917510 VIE917509:VIF917510 VSA917509:VSB917510 WBW917509:WBX917510 WLS917509:WLT917510 WVO917509:WVP917510 I983045:J983046 JC983045:JD983046 SY983045:SZ983046 ACU983045:ACV983046 AMQ983045:AMR983046 AWM983045:AWN983046 BGI983045:BGJ983046 BQE983045:BQF983046 CAA983045:CAB983046 CJW983045:CJX983046 CTS983045:CTT983046 DDO983045:DDP983046 DNK983045:DNL983046 DXG983045:DXH983046 EHC983045:EHD983046 EQY983045:EQZ983046 FAU983045:FAV983046 FKQ983045:FKR983046 FUM983045:FUN983046 GEI983045:GEJ983046 GOE983045:GOF983046 GYA983045:GYB983046 HHW983045:HHX983046 HRS983045:HRT983046 IBO983045:IBP983046 ILK983045:ILL983046 IVG983045:IVH983046 JFC983045:JFD983046 JOY983045:JOZ983046 JYU983045:JYV983046 KIQ983045:KIR983046 KSM983045:KSN983046 LCI983045:LCJ983046 LME983045:LMF983046 LWA983045:LWB983046 MFW983045:MFX983046 MPS983045:MPT983046 MZO983045:MZP983046 NJK983045:NJL983046 NTG983045:NTH983046 ODC983045:ODD983046 OMY983045:OMZ983046 OWU983045:OWV983046 PGQ983045:PGR983046 PQM983045:PQN983046 QAI983045:QAJ983046 QKE983045:QKF983046 QUA983045:QUB983046 RDW983045:RDX983046 RNS983045:RNT983046 RXO983045:RXP983046 SHK983045:SHL983046 SRG983045:SRH983046 TBC983045:TBD983046 TKY983045:TKZ983046 TUU983045:TUV983046 UEQ983045:UER983046 UOM983045:UON983046 UYI983045:UYJ983046 VIE983045:VIF983046 VSA983045:VSB983046 WBW983045:WBX983046 WLS983045:WLT983046 WVO983045:WVP983046 VRU983055:VRV983056 JF6:JG7 TB6:TC7 ACX6:ACY7 AMT6:AMU7 AWP6:AWQ7 BGL6:BGM7 BQH6:BQI7 CAD6:CAE7 CJZ6:CKA7 CTV6:CTW7 DDR6:DDS7 DNN6:DNO7 DXJ6:DXK7 EHF6:EHG7 ERB6:ERC7 FAX6:FAY7 FKT6:FKU7 FUP6:FUQ7 GEL6:GEM7 GOH6:GOI7 GYD6:GYE7 HHZ6:HIA7 HRV6:HRW7 IBR6:IBS7 ILN6:ILO7 IVJ6:IVK7 JFF6:JFG7 JPB6:JPC7 JYX6:JYY7 KIT6:KIU7 KSP6:KSQ7 LCL6:LCM7 LMH6:LMI7 LWD6:LWE7 MFZ6:MGA7 MPV6:MPW7 MZR6:MZS7 NJN6:NJO7 NTJ6:NTK7 ODF6:ODG7 ONB6:ONC7 OWX6:OWY7 PGT6:PGU7 PQP6:PQQ7 QAL6:QAM7 QKH6:QKI7 QUD6:QUE7 RDZ6:REA7 RNV6:RNW7 RXR6:RXS7 SHN6:SHO7 SRJ6:SRK7 TBF6:TBG7 TLB6:TLC7 TUX6:TUY7 UET6:UEU7 UOP6:UOQ7 UYL6:UYM7 VIH6:VII7 VSD6:VSE7 WBZ6:WCA7 WLV6:WLW7 WVR6:WVS7 L65541:M65542 JF65541:JG65542 TB65541:TC65542 ACX65541:ACY65542 AMT65541:AMU65542 AWP65541:AWQ65542 BGL65541:BGM65542 BQH65541:BQI65542 CAD65541:CAE65542 CJZ65541:CKA65542 CTV65541:CTW65542 DDR65541:DDS65542 DNN65541:DNO65542 DXJ65541:DXK65542 EHF65541:EHG65542 ERB65541:ERC65542 FAX65541:FAY65542 FKT65541:FKU65542 FUP65541:FUQ65542 GEL65541:GEM65542 GOH65541:GOI65542 GYD65541:GYE65542 HHZ65541:HIA65542 HRV65541:HRW65542 IBR65541:IBS65542 ILN65541:ILO65542 IVJ65541:IVK65542 JFF65541:JFG65542 JPB65541:JPC65542 JYX65541:JYY65542 KIT65541:KIU65542 KSP65541:KSQ65542 LCL65541:LCM65542 LMH65541:LMI65542 LWD65541:LWE65542 MFZ65541:MGA65542 MPV65541:MPW65542 MZR65541:MZS65542 NJN65541:NJO65542 NTJ65541:NTK65542 ODF65541:ODG65542 ONB65541:ONC65542 OWX65541:OWY65542 PGT65541:PGU65542 PQP65541:PQQ65542 QAL65541:QAM65542 QKH65541:QKI65542 QUD65541:QUE65542 RDZ65541:REA65542 RNV65541:RNW65542 RXR65541:RXS65542 SHN65541:SHO65542 SRJ65541:SRK65542 TBF65541:TBG65542 TLB65541:TLC65542 TUX65541:TUY65542 UET65541:UEU65542 UOP65541:UOQ65542 UYL65541:UYM65542 VIH65541:VII65542 VSD65541:VSE65542 WBZ65541:WCA65542 WLV65541:WLW65542 WVR65541:WVS65542 L131077:M131078 JF131077:JG131078 TB131077:TC131078 ACX131077:ACY131078 AMT131077:AMU131078 AWP131077:AWQ131078 BGL131077:BGM131078 BQH131077:BQI131078 CAD131077:CAE131078 CJZ131077:CKA131078 CTV131077:CTW131078 DDR131077:DDS131078 DNN131077:DNO131078 DXJ131077:DXK131078 EHF131077:EHG131078 ERB131077:ERC131078 FAX131077:FAY131078 FKT131077:FKU131078 FUP131077:FUQ131078 GEL131077:GEM131078 GOH131077:GOI131078 GYD131077:GYE131078 HHZ131077:HIA131078 HRV131077:HRW131078 IBR131077:IBS131078 ILN131077:ILO131078 IVJ131077:IVK131078 JFF131077:JFG131078 JPB131077:JPC131078 JYX131077:JYY131078 KIT131077:KIU131078 KSP131077:KSQ131078 LCL131077:LCM131078 LMH131077:LMI131078 LWD131077:LWE131078 MFZ131077:MGA131078 MPV131077:MPW131078 MZR131077:MZS131078 NJN131077:NJO131078 NTJ131077:NTK131078 ODF131077:ODG131078 ONB131077:ONC131078 OWX131077:OWY131078 PGT131077:PGU131078 PQP131077:PQQ131078 QAL131077:QAM131078 QKH131077:QKI131078 QUD131077:QUE131078 RDZ131077:REA131078 RNV131077:RNW131078 RXR131077:RXS131078 SHN131077:SHO131078 SRJ131077:SRK131078 TBF131077:TBG131078 TLB131077:TLC131078 TUX131077:TUY131078 UET131077:UEU131078 UOP131077:UOQ131078 UYL131077:UYM131078 VIH131077:VII131078 VSD131077:VSE131078 WBZ131077:WCA131078 WLV131077:WLW131078 WVR131077:WVS131078 L196613:M196614 JF196613:JG196614 TB196613:TC196614 ACX196613:ACY196614 AMT196613:AMU196614 AWP196613:AWQ196614 BGL196613:BGM196614 BQH196613:BQI196614 CAD196613:CAE196614 CJZ196613:CKA196614 CTV196613:CTW196614 DDR196613:DDS196614 DNN196613:DNO196614 DXJ196613:DXK196614 EHF196613:EHG196614 ERB196613:ERC196614 FAX196613:FAY196614 FKT196613:FKU196614 FUP196613:FUQ196614 GEL196613:GEM196614 GOH196613:GOI196614 GYD196613:GYE196614 HHZ196613:HIA196614 HRV196613:HRW196614 IBR196613:IBS196614 ILN196613:ILO196614 IVJ196613:IVK196614 JFF196613:JFG196614 JPB196613:JPC196614 JYX196613:JYY196614 KIT196613:KIU196614 KSP196613:KSQ196614 LCL196613:LCM196614 LMH196613:LMI196614 LWD196613:LWE196614 MFZ196613:MGA196614 MPV196613:MPW196614 MZR196613:MZS196614 NJN196613:NJO196614 NTJ196613:NTK196614 ODF196613:ODG196614 ONB196613:ONC196614 OWX196613:OWY196614 PGT196613:PGU196614 PQP196613:PQQ196614 QAL196613:QAM196614 QKH196613:QKI196614 QUD196613:QUE196614 RDZ196613:REA196614 RNV196613:RNW196614 RXR196613:RXS196614 SHN196613:SHO196614 SRJ196613:SRK196614 TBF196613:TBG196614 TLB196613:TLC196614 TUX196613:TUY196614 UET196613:UEU196614 UOP196613:UOQ196614 UYL196613:UYM196614 VIH196613:VII196614 VSD196613:VSE196614 WBZ196613:WCA196614 WLV196613:WLW196614 WVR196613:WVS196614 L262149:M262150 JF262149:JG262150 TB262149:TC262150 ACX262149:ACY262150 AMT262149:AMU262150 AWP262149:AWQ262150 BGL262149:BGM262150 BQH262149:BQI262150 CAD262149:CAE262150 CJZ262149:CKA262150 CTV262149:CTW262150 DDR262149:DDS262150 DNN262149:DNO262150 DXJ262149:DXK262150 EHF262149:EHG262150 ERB262149:ERC262150 FAX262149:FAY262150 FKT262149:FKU262150 FUP262149:FUQ262150 GEL262149:GEM262150 GOH262149:GOI262150 GYD262149:GYE262150 HHZ262149:HIA262150 HRV262149:HRW262150 IBR262149:IBS262150 ILN262149:ILO262150 IVJ262149:IVK262150 JFF262149:JFG262150 JPB262149:JPC262150 JYX262149:JYY262150 KIT262149:KIU262150 KSP262149:KSQ262150 LCL262149:LCM262150 LMH262149:LMI262150 LWD262149:LWE262150 MFZ262149:MGA262150 MPV262149:MPW262150 MZR262149:MZS262150 NJN262149:NJO262150 NTJ262149:NTK262150 ODF262149:ODG262150 ONB262149:ONC262150 OWX262149:OWY262150 PGT262149:PGU262150 PQP262149:PQQ262150 QAL262149:QAM262150 QKH262149:QKI262150 QUD262149:QUE262150 RDZ262149:REA262150 RNV262149:RNW262150 RXR262149:RXS262150 SHN262149:SHO262150 SRJ262149:SRK262150 TBF262149:TBG262150 TLB262149:TLC262150 TUX262149:TUY262150 UET262149:UEU262150 UOP262149:UOQ262150 UYL262149:UYM262150 VIH262149:VII262150 VSD262149:VSE262150 WBZ262149:WCA262150 WLV262149:WLW262150 WVR262149:WVS262150 L327685:M327686 JF327685:JG327686 TB327685:TC327686 ACX327685:ACY327686 AMT327685:AMU327686 AWP327685:AWQ327686 BGL327685:BGM327686 BQH327685:BQI327686 CAD327685:CAE327686 CJZ327685:CKA327686 CTV327685:CTW327686 DDR327685:DDS327686 DNN327685:DNO327686 DXJ327685:DXK327686 EHF327685:EHG327686 ERB327685:ERC327686 FAX327685:FAY327686 FKT327685:FKU327686 FUP327685:FUQ327686 GEL327685:GEM327686 GOH327685:GOI327686 GYD327685:GYE327686 HHZ327685:HIA327686 HRV327685:HRW327686 IBR327685:IBS327686 ILN327685:ILO327686 IVJ327685:IVK327686 JFF327685:JFG327686 JPB327685:JPC327686 JYX327685:JYY327686 KIT327685:KIU327686 KSP327685:KSQ327686 LCL327685:LCM327686 LMH327685:LMI327686 LWD327685:LWE327686 MFZ327685:MGA327686 MPV327685:MPW327686 MZR327685:MZS327686 NJN327685:NJO327686 NTJ327685:NTK327686 ODF327685:ODG327686 ONB327685:ONC327686 OWX327685:OWY327686 PGT327685:PGU327686 PQP327685:PQQ327686 QAL327685:QAM327686 QKH327685:QKI327686 QUD327685:QUE327686 RDZ327685:REA327686 RNV327685:RNW327686 RXR327685:RXS327686 SHN327685:SHO327686 SRJ327685:SRK327686 TBF327685:TBG327686 TLB327685:TLC327686 TUX327685:TUY327686 UET327685:UEU327686 UOP327685:UOQ327686 UYL327685:UYM327686 VIH327685:VII327686 VSD327685:VSE327686 WBZ327685:WCA327686 WLV327685:WLW327686 WVR327685:WVS327686 L393221:M393222 JF393221:JG393222 TB393221:TC393222 ACX393221:ACY393222 AMT393221:AMU393222 AWP393221:AWQ393222 BGL393221:BGM393222 BQH393221:BQI393222 CAD393221:CAE393222 CJZ393221:CKA393222 CTV393221:CTW393222 DDR393221:DDS393222 DNN393221:DNO393222 DXJ393221:DXK393222 EHF393221:EHG393222 ERB393221:ERC393222 FAX393221:FAY393222 FKT393221:FKU393222 FUP393221:FUQ393222 GEL393221:GEM393222 GOH393221:GOI393222 GYD393221:GYE393222 HHZ393221:HIA393222 HRV393221:HRW393222 IBR393221:IBS393222 ILN393221:ILO393222 IVJ393221:IVK393222 JFF393221:JFG393222 JPB393221:JPC393222 JYX393221:JYY393222 KIT393221:KIU393222 KSP393221:KSQ393222 LCL393221:LCM393222 LMH393221:LMI393222 LWD393221:LWE393222 MFZ393221:MGA393222 MPV393221:MPW393222 MZR393221:MZS393222 NJN393221:NJO393222 NTJ393221:NTK393222 ODF393221:ODG393222 ONB393221:ONC393222 OWX393221:OWY393222 PGT393221:PGU393222 PQP393221:PQQ393222 QAL393221:QAM393222 QKH393221:QKI393222 QUD393221:QUE393222 RDZ393221:REA393222 RNV393221:RNW393222 RXR393221:RXS393222 SHN393221:SHO393222 SRJ393221:SRK393222 TBF393221:TBG393222 TLB393221:TLC393222 TUX393221:TUY393222 UET393221:UEU393222 UOP393221:UOQ393222 UYL393221:UYM393222 VIH393221:VII393222 VSD393221:VSE393222 WBZ393221:WCA393222 WLV393221:WLW393222 WVR393221:WVS393222 L458757:M458758 JF458757:JG458758 TB458757:TC458758 ACX458757:ACY458758 AMT458757:AMU458758 AWP458757:AWQ458758 BGL458757:BGM458758 BQH458757:BQI458758 CAD458757:CAE458758 CJZ458757:CKA458758 CTV458757:CTW458758 DDR458757:DDS458758 DNN458757:DNO458758 DXJ458757:DXK458758 EHF458757:EHG458758 ERB458757:ERC458758 FAX458757:FAY458758 FKT458757:FKU458758 FUP458757:FUQ458758 GEL458757:GEM458758 GOH458757:GOI458758 GYD458757:GYE458758 HHZ458757:HIA458758 HRV458757:HRW458758 IBR458757:IBS458758 ILN458757:ILO458758 IVJ458757:IVK458758 JFF458757:JFG458758 JPB458757:JPC458758 JYX458757:JYY458758 KIT458757:KIU458758 KSP458757:KSQ458758 LCL458757:LCM458758 LMH458757:LMI458758 LWD458757:LWE458758 MFZ458757:MGA458758 MPV458757:MPW458758 MZR458757:MZS458758 NJN458757:NJO458758 NTJ458757:NTK458758 ODF458757:ODG458758 ONB458757:ONC458758 OWX458757:OWY458758 PGT458757:PGU458758 PQP458757:PQQ458758 QAL458757:QAM458758 QKH458757:QKI458758 QUD458757:QUE458758 RDZ458757:REA458758 RNV458757:RNW458758 RXR458757:RXS458758 SHN458757:SHO458758 SRJ458757:SRK458758 TBF458757:TBG458758 TLB458757:TLC458758 TUX458757:TUY458758 UET458757:UEU458758 UOP458757:UOQ458758 UYL458757:UYM458758 VIH458757:VII458758 VSD458757:VSE458758 WBZ458757:WCA458758 WLV458757:WLW458758 WVR458757:WVS458758 L524293:M524294 JF524293:JG524294 TB524293:TC524294 ACX524293:ACY524294 AMT524293:AMU524294 AWP524293:AWQ524294 BGL524293:BGM524294 BQH524293:BQI524294 CAD524293:CAE524294 CJZ524293:CKA524294 CTV524293:CTW524294 DDR524293:DDS524294 DNN524293:DNO524294 DXJ524293:DXK524294 EHF524293:EHG524294 ERB524293:ERC524294 FAX524293:FAY524294 FKT524293:FKU524294 FUP524293:FUQ524294 GEL524293:GEM524294 GOH524293:GOI524294 GYD524293:GYE524294 HHZ524293:HIA524294 HRV524293:HRW524294 IBR524293:IBS524294 ILN524293:ILO524294 IVJ524293:IVK524294 JFF524293:JFG524294 JPB524293:JPC524294 JYX524293:JYY524294 KIT524293:KIU524294 KSP524293:KSQ524294 LCL524293:LCM524294 LMH524293:LMI524294 LWD524293:LWE524294 MFZ524293:MGA524294 MPV524293:MPW524294 MZR524293:MZS524294 NJN524293:NJO524294 NTJ524293:NTK524294 ODF524293:ODG524294 ONB524293:ONC524294 OWX524293:OWY524294 PGT524293:PGU524294 PQP524293:PQQ524294 QAL524293:QAM524294 QKH524293:QKI524294 QUD524293:QUE524294 RDZ524293:REA524294 RNV524293:RNW524294 RXR524293:RXS524294 SHN524293:SHO524294 SRJ524293:SRK524294 TBF524293:TBG524294 TLB524293:TLC524294 TUX524293:TUY524294 UET524293:UEU524294 UOP524293:UOQ524294 UYL524293:UYM524294 VIH524293:VII524294 VSD524293:VSE524294 WBZ524293:WCA524294 WLV524293:WLW524294 WVR524293:WVS524294 L589829:M589830 JF589829:JG589830 TB589829:TC589830 ACX589829:ACY589830 AMT589829:AMU589830 AWP589829:AWQ589830 BGL589829:BGM589830 BQH589829:BQI589830 CAD589829:CAE589830 CJZ589829:CKA589830 CTV589829:CTW589830 DDR589829:DDS589830 DNN589829:DNO589830 DXJ589829:DXK589830 EHF589829:EHG589830 ERB589829:ERC589830 FAX589829:FAY589830 FKT589829:FKU589830 FUP589829:FUQ589830 GEL589829:GEM589830 GOH589829:GOI589830 GYD589829:GYE589830 HHZ589829:HIA589830 HRV589829:HRW589830 IBR589829:IBS589830 ILN589829:ILO589830 IVJ589829:IVK589830 JFF589829:JFG589830 JPB589829:JPC589830 JYX589829:JYY589830 KIT589829:KIU589830 KSP589829:KSQ589830 LCL589829:LCM589830 LMH589829:LMI589830 LWD589829:LWE589830 MFZ589829:MGA589830 MPV589829:MPW589830 MZR589829:MZS589830 NJN589829:NJO589830 NTJ589829:NTK589830 ODF589829:ODG589830 ONB589829:ONC589830 OWX589829:OWY589830 PGT589829:PGU589830 PQP589829:PQQ589830 QAL589829:QAM589830 QKH589829:QKI589830 QUD589829:QUE589830 RDZ589829:REA589830 RNV589829:RNW589830 RXR589829:RXS589830 SHN589829:SHO589830 SRJ589829:SRK589830 TBF589829:TBG589830 TLB589829:TLC589830 TUX589829:TUY589830 UET589829:UEU589830 UOP589829:UOQ589830 UYL589829:UYM589830 VIH589829:VII589830 VSD589829:VSE589830 WBZ589829:WCA589830 WLV589829:WLW589830 WVR589829:WVS589830 L655365:M655366 JF655365:JG655366 TB655365:TC655366 ACX655365:ACY655366 AMT655365:AMU655366 AWP655365:AWQ655366 BGL655365:BGM655366 BQH655365:BQI655366 CAD655365:CAE655366 CJZ655365:CKA655366 CTV655365:CTW655366 DDR655365:DDS655366 DNN655365:DNO655366 DXJ655365:DXK655366 EHF655365:EHG655366 ERB655365:ERC655366 FAX655365:FAY655366 FKT655365:FKU655366 FUP655365:FUQ655366 GEL655365:GEM655366 GOH655365:GOI655366 GYD655365:GYE655366 HHZ655365:HIA655366 HRV655365:HRW655366 IBR655365:IBS655366 ILN655365:ILO655366 IVJ655365:IVK655366 JFF655365:JFG655366 JPB655365:JPC655366 JYX655365:JYY655366 KIT655365:KIU655366 KSP655365:KSQ655366 LCL655365:LCM655366 LMH655365:LMI655366 LWD655365:LWE655366 MFZ655365:MGA655366 MPV655365:MPW655366 MZR655365:MZS655366 NJN655365:NJO655366 NTJ655365:NTK655366 ODF655365:ODG655366 ONB655365:ONC655366 OWX655365:OWY655366 PGT655365:PGU655366 PQP655365:PQQ655366 QAL655365:QAM655366 QKH655365:QKI655366 QUD655365:QUE655366 RDZ655365:REA655366 RNV655365:RNW655366 RXR655365:RXS655366 SHN655365:SHO655366 SRJ655365:SRK655366 TBF655365:TBG655366 TLB655365:TLC655366 TUX655365:TUY655366 UET655365:UEU655366 UOP655365:UOQ655366 UYL655365:UYM655366 VIH655365:VII655366 VSD655365:VSE655366 WBZ655365:WCA655366 WLV655365:WLW655366 WVR655365:WVS655366 L720901:M720902 JF720901:JG720902 TB720901:TC720902 ACX720901:ACY720902 AMT720901:AMU720902 AWP720901:AWQ720902 BGL720901:BGM720902 BQH720901:BQI720902 CAD720901:CAE720902 CJZ720901:CKA720902 CTV720901:CTW720902 DDR720901:DDS720902 DNN720901:DNO720902 DXJ720901:DXK720902 EHF720901:EHG720902 ERB720901:ERC720902 FAX720901:FAY720902 FKT720901:FKU720902 FUP720901:FUQ720902 GEL720901:GEM720902 GOH720901:GOI720902 GYD720901:GYE720902 HHZ720901:HIA720902 HRV720901:HRW720902 IBR720901:IBS720902 ILN720901:ILO720902 IVJ720901:IVK720902 JFF720901:JFG720902 JPB720901:JPC720902 JYX720901:JYY720902 KIT720901:KIU720902 KSP720901:KSQ720902 LCL720901:LCM720902 LMH720901:LMI720902 LWD720901:LWE720902 MFZ720901:MGA720902 MPV720901:MPW720902 MZR720901:MZS720902 NJN720901:NJO720902 NTJ720901:NTK720902 ODF720901:ODG720902 ONB720901:ONC720902 OWX720901:OWY720902 PGT720901:PGU720902 PQP720901:PQQ720902 QAL720901:QAM720902 QKH720901:QKI720902 QUD720901:QUE720902 RDZ720901:REA720902 RNV720901:RNW720902 RXR720901:RXS720902 SHN720901:SHO720902 SRJ720901:SRK720902 TBF720901:TBG720902 TLB720901:TLC720902 TUX720901:TUY720902 UET720901:UEU720902 UOP720901:UOQ720902 UYL720901:UYM720902 VIH720901:VII720902 VSD720901:VSE720902 WBZ720901:WCA720902 WLV720901:WLW720902 WVR720901:WVS720902 L786437:M786438 JF786437:JG786438 TB786437:TC786438 ACX786437:ACY786438 AMT786437:AMU786438 AWP786437:AWQ786438 BGL786437:BGM786438 BQH786437:BQI786438 CAD786437:CAE786438 CJZ786437:CKA786438 CTV786437:CTW786438 DDR786437:DDS786438 DNN786437:DNO786438 DXJ786437:DXK786438 EHF786437:EHG786438 ERB786437:ERC786438 FAX786437:FAY786438 FKT786437:FKU786438 FUP786437:FUQ786438 GEL786437:GEM786438 GOH786437:GOI786438 GYD786437:GYE786438 HHZ786437:HIA786438 HRV786437:HRW786438 IBR786437:IBS786438 ILN786437:ILO786438 IVJ786437:IVK786438 JFF786437:JFG786438 JPB786437:JPC786438 JYX786437:JYY786438 KIT786437:KIU786438 KSP786437:KSQ786438 LCL786437:LCM786438 LMH786437:LMI786438 LWD786437:LWE786438 MFZ786437:MGA786438 MPV786437:MPW786438 MZR786437:MZS786438 NJN786437:NJO786438 NTJ786437:NTK786438 ODF786437:ODG786438 ONB786437:ONC786438 OWX786437:OWY786438 PGT786437:PGU786438 PQP786437:PQQ786438 QAL786437:QAM786438 QKH786437:QKI786438 QUD786437:QUE786438 RDZ786437:REA786438 RNV786437:RNW786438 RXR786437:RXS786438 SHN786437:SHO786438 SRJ786437:SRK786438 TBF786437:TBG786438 TLB786437:TLC786438 TUX786437:TUY786438 UET786437:UEU786438 UOP786437:UOQ786438 UYL786437:UYM786438 VIH786437:VII786438 VSD786437:VSE786438 WBZ786437:WCA786438 WLV786437:WLW786438 WVR786437:WVS786438 L851973:M851974 JF851973:JG851974 TB851973:TC851974 ACX851973:ACY851974 AMT851973:AMU851974 AWP851973:AWQ851974 BGL851973:BGM851974 BQH851973:BQI851974 CAD851973:CAE851974 CJZ851973:CKA851974 CTV851973:CTW851974 DDR851973:DDS851974 DNN851973:DNO851974 DXJ851973:DXK851974 EHF851973:EHG851974 ERB851973:ERC851974 FAX851973:FAY851974 FKT851973:FKU851974 FUP851973:FUQ851974 GEL851973:GEM851974 GOH851973:GOI851974 GYD851973:GYE851974 HHZ851973:HIA851974 HRV851973:HRW851974 IBR851973:IBS851974 ILN851973:ILO851974 IVJ851973:IVK851974 JFF851973:JFG851974 JPB851973:JPC851974 JYX851973:JYY851974 KIT851973:KIU851974 KSP851973:KSQ851974 LCL851973:LCM851974 LMH851973:LMI851974 LWD851973:LWE851974 MFZ851973:MGA851974 MPV851973:MPW851974 MZR851973:MZS851974 NJN851973:NJO851974 NTJ851973:NTK851974 ODF851973:ODG851974 ONB851973:ONC851974 OWX851973:OWY851974 PGT851973:PGU851974 PQP851973:PQQ851974 QAL851973:QAM851974 QKH851973:QKI851974 QUD851973:QUE851974 RDZ851973:REA851974 RNV851973:RNW851974 RXR851973:RXS851974 SHN851973:SHO851974 SRJ851973:SRK851974 TBF851973:TBG851974 TLB851973:TLC851974 TUX851973:TUY851974 UET851973:UEU851974 UOP851973:UOQ851974 UYL851973:UYM851974 VIH851973:VII851974 VSD851973:VSE851974 WBZ851973:WCA851974 WLV851973:WLW851974 WVR851973:WVS851974 L917509:M917510 JF917509:JG917510 TB917509:TC917510 ACX917509:ACY917510 AMT917509:AMU917510 AWP917509:AWQ917510 BGL917509:BGM917510 BQH917509:BQI917510 CAD917509:CAE917510 CJZ917509:CKA917510 CTV917509:CTW917510 DDR917509:DDS917510 DNN917509:DNO917510 DXJ917509:DXK917510 EHF917509:EHG917510 ERB917509:ERC917510 FAX917509:FAY917510 FKT917509:FKU917510 FUP917509:FUQ917510 GEL917509:GEM917510 GOH917509:GOI917510 GYD917509:GYE917510 HHZ917509:HIA917510 HRV917509:HRW917510 IBR917509:IBS917510 ILN917509:ILO917510 IVJ917509:IVK917510 JFF917509:JFG917510 JPB917509:JPC917510 JYX917509:JYY917510 KIT917509:KIU917510 KSP917509:KSQ917510 LCL917509:LCM917510 LMH917509:LMI917510 LWD917509:LWE917510 MFZ917509:MGA917510 MPV917509:MPW917510 MZR917509:MZS917510 NJN917509:NJO917510 NTJ917509:NTK917510 ODF917509:ODG917510 ONB917509:ONC917510 OWX917509:OWY917510 PGT917509:PGU917510 PQP917509:PQQ917510 QAL917509:QAM917510 QKH917509:QKI917510 QUD917509:QUE917510 RDZ917509:REA917510 RNV917509:RNW917510 RXR917509:RXS917510 SHN917509:SHO917510 SRJ917509:SRK917510 TBF917509:TBG917510 TLB917509:TLC917510 TUX917509:TUY917510 UET917509:UEU917510 UOP917509:UOQ917510 UYL917509:UYM917510 VIH917509:VII917510 VSD917509:VSE917510 WBZ917509:WCA917510 WLV917509:WLW917510 WVR917509:WVS917510 L983045:M983046 JF983045:JG983046 TB983045:TC983046 ACX983045:ACY983046 AMT983045:AMU983046 AWP983045:AWQ983046 BGL983045:BGM983046 BQH983045:BQI983046 CAD983045:CAE983046 CJZ983045:CKA983046 CTV983045:CTW983046 DDR983045:DDS983046 DNN983045:DNO983046 DXJ983045:DXK983046 EHF983045:EHG983046 ERB983045:ERC983046 FAX983045:FAY983046 FKT983045:FKU983046 FUP983045:FUQ983046 GEL983045:GEM983046 GOH983045:GOI983046 GYD983045:GYE983046 HHZ983045:HIA983046 HRV983045:HRW983046 IBR983045:IBS983046 ILN983045:ILO983046 IVJ983045:IVK983046 JFF983045:JFG983046 JPB983045:JPC983046 JYX983045:JYY983046 KIT983045:KIU983046 KSP983045:KSQ983046 LCL983045:LCM983046 LMH983045:LMI983046 LWD983045:LWE983046 MFZ983045:MGA983046 MPV983045:MPW983046 MZR983045:MZS983046 NJN983045:NJO983046 NTJ983045:NTK983046 ODF983045:ODG983046 ONB983045:ONC983046 OWX983045:OWY983046 PGT983045:PGU983046 PQP983045:PQQ983046 QAL983045:QAM983046 QKH983045:QKI983046 QUD983045:QUE983046 RDZ983045:REA983046 RNV983045:RNW983046 RXR983045:RXS983046 SHN983045:SHO983046 SRJ983045:SRK983046 TBF983045:TBG983046 TLB983045:TLC983046 TUX983045:TUY983046 UET983045:UEU983046 UOP983045:UOQ983046 UYL983045:UYM983046 VIH983045:VII983046 VSD983045:VSE983046 WBZ983045:WCA983046 WLV983045:WLW983046 WVR983045:WVS983046 VHY983055:VHZ983056 JI6:JJ7 TE6:TF7 ADA6:ADB7 AMW6:AMX7 AWS6:AWT7 BGO6:BGP7 BQK6:BQL7 CAG6:CAH7 CKC6:CKD7 CTY6:CTZ7 DDU6:DDV7 DNQ6:DNR7 DXM6:DXN7 EHI6:EHJ7 ERE6:ERF7 FBA6:FBB7 FKW6:FKX7 FUS6:FUT7 GEO6:GEP7 GOK6:GOL7 GYG6:GYH7 HIC6:HID7 HRY6:HRZ7 IBU6:IBV7 ILQ6:ILR7 IVM6:IVN7 JFI6:JFJ7 JPE6:JPF7 JZA6:JZB7 KIW6:KIX7 KSS6:KST7 LCO6:LCP7 LMK6:LML7 LWG6:LWH7 MGC6:MGD7 MPY6:MPZ7 MZU6:MZV7 NJQ6:NJR7 NTM6:NTN7 ODI6:ODJ7 ONE6:ONF7 OXA6:OXB7 PGW6:PGX7 PQS6:PQT7 QAO6:QAP7 QKK6:QKL7 QUG6:QUH7 REC6:RED7 RNY6:RNZ7 RXU6:RXV7 SHQ6:SHR7 SRM6:SRN7 TBI6:TBJ7 TLE6:TLF7 TVA6:TVB7 UEW6:UEX7 UOS6:UOT7 UYO6:UYP7 VIK6:VIL7 VSG6:VSH7 WCC6:WCD7 WLY6:WLZ7 WVU6:WVV7 O65541:P65542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O131077:P131078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O196613:P196614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O262149:P262150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O327685:P327686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O393221:P393222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O458757:P458758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O524293:P524294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O589829:P589830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O655365:P655366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O720901:P720902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O786437:P786438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O851973:P851974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O917509:P917510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O983045:P983046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TKS983055:TKT983056 IW11:IX12 SS11:ST12 ACO11:ACP12 AMK11:AML12 AWG11:AWH12 BGC11:BGD12 BPY11:BPZ12 BZU11:BZV12 CJQ11:CJR12 CTM11:CTN12 DDI11:DDJ12 DNE11:DNF12 DXA11:DXB12 EGW11:EGX12 EQS11:EQT12 FAO11:FAP12 FKK11:FKL12 FUG11:FUH12 GEC11:GED12 GNY11:GNZ12 GXU11:GXV12 HHQ11:HHR12 HRM11:HRN12 IBI11:IBJ12 ILE11:ILF12 IVA11:IVB12 JEW11:JEX12 JOS11:JOT12 JYO11:JYP12 KIK11:KIL12 KSG11:KSH12 LCC11:LCD12 LLY11:LLZ12 LVU11:LVV12 MFQ11:MFR12 MPM11:MPN12 MZI11:MZJ12 NJE11:NJF12 NTA11:NTB12 OCW11:OCX12 OMS11:OMT12 OWO11:OWP12 PGK11:PGL12 PQG11:PQH12 QAC11:QAD12 QJY11:QJZ12 QTU11:QTV12 RDQ11:RDR12 RNM11:RNN12 RXI11:RXJ12 SHE11:SHF12 SRA11:SRB12 TAW11:TAX12 TKS11:TKT12 TUO11:TUP12 UEK11:UEL12 UOG11:UOH12 UYC11:UYD12 VHY11:VHZ12 VRU11:VRV12 WBQ11:WBR12 WLM11:WLN12 WVI11:WVJ12 C65546:D65547 IW65546:IX65547 SS65546:ST65547 ACO65546:ACP65547 AMK65546:AML65547 AWG65546:AWH65547 BGC65546:BGD65547 BPY65546:BPZ65547 BZU65546:BZV65547 CJQ65546:CJR65547 CTM65546:CTN65547 DDI65546:DDJ65547 DNE65546:DNF65547 DXA65546:DXB65547 EGW65546:EGX65547 EQS65546:EQT65547 FAO65546:FAP65547 FKK65546:FKL65547 FUG65546:FUH65547 GEC65546:GED65547 GNY65546:GNZ65547 GXU65546:GXV65547 HHQ65546:HHR65547 HRM65546:HRN65547 IBI65546:IBJ65547 ILE65546:ILF65547 IVA65546:IVB65547 JEW65546:JEX65547 JOS65546:JOT65547 JYO65546:JYP65547 KIK65546:KIL65547 KSG65546:KSH65547 LCC65546:LCD65547 LLY65546:LLZ65547 LVU65546:LVV65547 MFQ65546:MFR65547 MPM65546:MPN65547 MZI65546:MZJ65547 NJE65546:NJF65547 NTA65546:NTB65547 OCW65546:OCX65547 OMS65546:OMT65547 OWO65546:OWP65547 PGK65546:PGL65547 PQG65546:PQH65547 QAC65546:QAD65547 QJY65546:QJZ65547 QTU65546:QTV65547 RDQ65546:RDR65547 RNM65546:RNN65547 RXI65546:RXJ65547 SHE65546:SHF65547 SRA65546:SRB65547 TAW65546:TAX65547 TKS65546:TKT65547 TUO65546:TUP65547 UEK65546:UEL65547 UOG65546:UOH65547 UYC65546:UYD65547 VHY65546:VHZ65547 VRU65546:VRV65547 WBQ65546:WBR65547 WLM65546:WLN65547 WVI65546:WVJ65547 C131082:D131083 IW131082:IX131083 SS131082:ST131083 ACO131082:ACP131083 AMK131082:AML131083 AWG131082:AWH131083 BGC131082:BGD131083 BPY131082:BPZ131083 BZU131082:BZV131083 CJQ131082:CJR131083 CTM131082:CTN131083 DDI131082:DDJ131083 DNE131082:DNF131083 DXA131082:DXB131083 EGW131082:EGX131083 EQS131082:EQT131083 FAO131082:FAP131083 FKK131082:FKL131083 FUG131082:FUH131083 GEC131082:GED131083 GNY131082:GNZ131083 GXU131082:GXV131083 HHQ131082:HHR131083 HRM131082:HRN131083 IBI131082:IBJ131083 ILE131082:ILF131083 IVA131082:IVB131083 JEW131082:JEX131083 JOS131082:JOT131083 JYO131082:JYP131083 KIK131082:KIL131083 KSG131082:KSH131083 LCC131082:LCD131083 LLY131082:LLZ131083 LVU131082:LVV131083 MFQ131082:MFR131083 MPM131082:MPN131083 MZI131082:MZJ131083 NJE131082:NJF131083 NTA131082:NTB131083 OCW131082:OCX131083 OMS131082:OMT131083 OWO131082:OWP131083 PGK131082:PGL131083 PQG131082:PQH131083 QAC131082:QAD131083 QJY131082:QJZ131083 QTU131082:QTV131083 RDQ131082:RDR131083 RNM131082:RNN131083 RXI131082:RXJ131083 SHE131082:SHF131083 SRA131082:SRB131083 TAW131082:TAX131083 TKS131082:TKT131083 TUO131082:TUP131083 UEK131082:UEL131083 UOG131082:UOH131083 UYC131082:UYD131083 VHY131082:VHZ131083 VRU131082:VRV131083 WBQ131082:WBR131083 WLM131082:WLN131083 WVI131082:WVJ131083 C196618:D196619 IW196618:IX196619 SS196618:ST196619 ACO196618:ACP196619 AMK196618:AML196619 AWG196618:AWH196619 BGC196618:BGD196619 BPY196618:BPZ196619 BZU196618:BZV196619 CJQ196618:CJR196619 CTM196618:CTN196619 DDI196618:DDJ196619 DNE196618:DNF196619 DXA196618:DXB196619 EGW196618:EGX196619 EQS196618:EQT196619 FAO196618:FAP196619 FKK196618:FKL196619 FUG196618:FUH196619 GEC196618:GED196619 GNY196618:GNZ196619 GXU196618:GXV196619 HHQ196618:HHR196619 HRM196618:HRN196619 IBI196618:IBJ196619 ILE196618:ILF196619 IVA196618:IVB196619 JEW196618:JEX196619 JOS196618:JOT196619 JYO196618:JYP196619 KIK196618:KIL196619 KSG196618:KSH196619 LCC196618:LCD196619 LLY196618:LLZ196619 LVU196618:LVV196619 MFQ196618:MFR196619 MPM196618:MPN196619 MZI196618:MZJ196619 NJE196618:NJF196619 NTA196618:NTB196619 OCW196618:OCX196619 OMS196618:OMT196619 OWO196618:OWP196619 PGK196618:PGL196619 PQG196618:PQH196619 QAC196618:QAD196619 QJY196618:QJZ196619 QTU196618:QTV196619 RDQ196618:RDR196619 RNM196618:RNN196619 RXI196618:RXJ196619 SHE196618:SHF196619 SRA196618:SRB196619 TAW196618:TAX196619 TKS196618:TKT196619 TUO196618:TUP196619 UEK196618:UEL196619 UOG196618:UOH196619 UYC196618:UYD196619 VHY196618:VHZ196619 VRU196618:VRV196619 WBQ196618:WBR196619 WLM196618:WLN196619 WVI196618:WVJ196619 C262154:D262155 IW262154:IX262155 SS262154:ST262155 ACO262154:ACP262155 AMK262154:AML262155 AWG262154:AWH262155 BGC262154:BGD262155 BPY262154:BPZ262155 BZU262154:BZV262155 CJQ262154:CJR262155 CTM262154:CTN262155 DDI262154:DDJ262155 DNE262154:DNF262155 DXA262154:DXB262155 EGW262154:EGX262155 EQS262154:EQT262155 FAO262154:FAP262155 FKK262154:FKL262155 FUG262154:FUH262155 GEC262154:GED262155 GNY262154:GNZ262155 GXU262154:GXV262155 HHQ262154:HHR262155 HRM262154:HRN262155 IBI262154:IBJ262155 ILE262154:ILF262155 IVA262154:IVB262155 JEW262154:JEX262155 JOS262154:JOT262155 JYO262154:JYP262155 KIK262154:KIL262155 KSG262154:KSH262155 LCC262154:LCD262155 LLY262154:LLZ262155 LVU262154:LVV262155 MFQ262154:MFR262155 MPM262154:MPN262155 MZI262154:MZJ262155 NJE262154:NJF262155 NTA262154:NTB262155 OCW262154:OCX262155 OMS262154:OMT262155 OWO262154:OWP262155 PGK262154:PGL262155 PQG262154:PQH262155 QAC262154:QAD262155 QJY262154:QJZ262155 QTU262154:QTV262155 RDQ262154:RDR262155 RNM262154:RNN262155 RXI262154:RXJ262155 SHE262154:SHF262155 SRA262154:SRB262155 TAW262154:TAX262155 TKS262154:TKT262155 TUO262154:TUP262155 UEK262154:UEL262155 UOG262154:UOH262155 UYC262154:UYD262155 VHY262154:VHZ262155 VRU262154:VRV262155 WBQ262154:WBR262155 WLM262154:WLN262155 WVI262154:WVJ262155 C327690:D327691 IW327690:IX327691 SS327690:ST327691 ACO327690:ACP327691 AMK327690:AML327691 AWG327690:AWH327691 BGC327690:BGD327691 BPY327690:BPZ327691 BZU327690:BZV327691 CJQ327690:CJR327691 CTM327690:CTN327691 DDI327690:DDJ327691 DNE327690:DNF327691 DXA327690:DXB327691 EGW327690:EGX327691 EQS327690:EQT327691 FAO327690:FAP327691 FKK327690:FKL327691 FUG327690:FUH327691 GEC327690:GED327691 GNY327690:GNZ327691 GXU327690:GXV327691 HHQ327690:HHR327691 HRM327690:HRN327691 IBI327690:IBJ327691 ILE327690:ILF327691 IVA327690:IVB327691 JEW327690:JEX327691 JOS327690:JOT327691 JYO327690:JYP327691 KIK327690:KIL327691 KSG327690:KSH327691 LCC327690:LCD327691 LLY327690:LLZ327691 LVU327690:LVV327691 MFQ327690:MFR327691 MPM327690:MPN327691 MZI327690:MZJ327691 NJE327690:NJF327691 NTA327690:NTB327691 OCW327690:OCX327691 OMS327690:OMT327691 OWO327690:OWP327691 PGK327690:PGL327691 PQG327690:PQH327691 QAC327690:QAD327691 QJY327690:QJZ327691 QTU327690:QTV327691 RDQ327690:RDR327691 RNM327690:RNN327691 RXI327690:RXJ327691 SHE327690:SHF327691 SRA327690:SRB327691 TAW327690:TAX327691 TKS327690:TKT327691 TUO327690:TUP327691 UEK327690:UEL327691 UOG327690:UOH327691 UYC327690:UYD327691 VHY327690:VHZ327691 VRU327690:VRV327691 WBQ327690:WBR327691 WLM327690:WLN327691 WVI327690:WVJ327691 C393226:D393227 IW393226:IX393227 SS393226:ST393227 ACO393226:ACP393227 AMK393226:AML393227 AWG393226:AWH393227 BGC393226:BGD393227 BPY393226:BPZ393227 BZU393226:BZV393227 CJQ393226:CJR393227 CTM393226:CTN393227 DDI393226:DDJ393227 DNE393226:DNF393227 DXA393226:DXB393227 EGW393226:EGX393227 EQS393226:EQT393227 FAO393226:FAP393227 FKK393226:FKL393227 FUG393226:FUH393227 GEC393226:GED393227 GNY393226:GNZ393227 GXU393226:GXV393227 HHQ393226:HHR393227 HRM393226:HRN393227 IBI393226:IBJ393227 ILE393226:ILF393227 IVA393226:IVB393227 JEW393226:JEX393227 JOS393226:JOT393227 JYO393226:JYP393227 KIK393226:KIL393227 KSG393226:KSH393227 LCC393226:LCD393227 LLY393226:LLZ393227 LVU393226:LVV393227 MFQ393226:MFR393227 MPM393226:MPN393227 MZI393226:MZJ393227 NJE393226:NJF393227 NTA393226:NTB393227 OCW393226:OCX393227 OMS393226:OMT393227 OWO393226:OWP393227 PGK393226:PGL393227 PQG393226:PQH393227 QAC393226:QAD393227 QJY393226:QJZ393227 QTU393226:QTV393227 RDQ393226:RDR393227 RNM393226:RNN393227 RXI393226:RXJ393227 SHE393226:SHF393227 SRA393226:SRB393227 TAW393226:TAX393227 TKS393226:TKT393227 TUO393226:TUP393227 UEK393226:UEL393227 UOG393226:UOH393227 UYC393226:UYD393227 VHY393226:VHZ393227 VRU393226:VRV393227 WBQ393226:WBR393227 WLM393226:WLN393227 WVI393226:WVJ393227 C458762:D458763 IW458762:IX458763 SS458762:ST458763 ACO458762:ACP458763 AMK458762:AML458763 AWG458762:AWH458763 BGC458762:BGD458763 BPY458762:BPZ458763 BZU458762:BZV458763 CJQ458762:CJR458763 CTM458762:CTN458763 DDI458762:DDJ458763 DNE458762:DNF458763 DXA458762:DXB458763 EGW458762:EGX458763 EQS458762:EQT458763 FAO458762:FAP458763 FKK458762:FKL458763 FUG458762:FUH458763 GEC458762:GED458763 GNY458762:GNZ458763 GXU458762:GXV458763 HHQ458762:HHR458763 HRM458762:HRN458763 IBI458762:IBJ458763 ILE458762:ILF458763 IVA458762:IVB458763 JEW458762:JEX458763 JOS458762:JOT458763 JYO458762:JYP458763 KIK458762:KIL458763 KSG458762:KSH458763 LCC458762:LCD458763 LLY458762:LLZ458763 LVU458762:LVV458763 MFQ458762:MFR458763 MPM458762:MPN458763 MZI458762:MZJ458763 NJE458762:NJF458763 NTA458762:NTB458763 OCW458762:OCX458763 OMS458762:OMT458763 OWO458762:OWP458763 PGK458762:PGL458763 PQG458762:PQH458763 QAC458762:QAD458763 QJY458762:QJZ458763 QTU458762:QTV458763 RDQ458762:RDR458763 RNM458762:RNN458763 RXI458762:RXJ458763 SHE458762:SHF458763 SRA458762:SRB458763 TAW458762:TAX458763 TKS458762:TKT458763 TUO458762:TUP458763 UEK458762:UEL458763 UOG458762:UOH458763 UYC458762:UYD458763 VHY458762:VHZ458763 VRU458762:VRV458763 WBQ458762:WBR458763 WLM458762:WLN458763 WVI458762:WVJ458763 C524298:D524299 IW524298:IX524299 SS524298:ST524299 ACO524298:ACP524299 AMK524298:AML524299 AWG524298:AWH524299 BGC524298:BGD524299 BPY524298:BPZ524299 BZU524298:BZV524299 CJQ524298:CJR524299 CTM524298:CTN524299 DDI524298:DDJ524299 DNE524298:DNF524299 DXA524298:DXB524299 EGW524298:EGX524299 EQS524298:EQT524299 FAO524298:FAP524299 FKK524298:FKL524299 FUG524298:FUH524299 GEC524298:GED524299 GNY524298:GNZ524299 GXU524298:GXV524299 HHQ524298:HHR524299 HRM524298:HRN524299 IBI524298:IBJ524299 ILE524298:ILF524299 IVA524298:IVB524299 JEW524298:JEX524299 JOS524298:JOT524299 JYO524298:JYP524299 KIK524298:KIL524299 KSG524298:KSH524299 LCC524298:LCD524299 LLY524298:LLZ524299 LVU524298:LVV524299 MFQ524298:MFR524299 MPM524298:MPN524299 MZI524298:MZJ524299 NJE524298:NJF524299 NTA524298:NTB524299 OCW524298:OCX524299 OMS524298:OMT524299 OWO524298:OWP524299 PGK524298:PGL524299 PQG524298:PQH524299 QAC524298:QAD524299 QJY524298:QJZ524299 QTU524298:QTV524299 RDQ524298:RDR524299 RNM524298:RNN524299 RXI524298:RXJ524299 SHE524298:SHF524299 SRA524298:SRB524299 TAW524298:TAX524299 TKS524298:TKT524299 TUO524298:TUP524299 UEK524298:UEL524299 UOG524298:UOH524299 UYC524298:UYD524299 VHY524298:VHZ524299 VRU524298:VRV524299 WBQ524298:WBR524299 WLM524298:WLN524299 WVI524298:WVJ524299 C589834:D589835 IW589834:IX589835 SS589834:ST589835 ACO589834:ACP589835 AMK589834:AML589835 AWG589834:AWH589835 BGC589834:BGD589835 BPY589834:BPZ589835 BZU589834:BZV589835 CJQ589834:CJR589835 CTM589834:CTN589835 DDI589834:DDJ589835 DNE589834:DNF589835 DXA589834:DXB589835 EGW589834:EGX589835 EQS589834:EQT589835 FAO589834:FAP589835 FKK589834:FKL589835 FUG589834:FUH589835 GEC589834:GED589835 GNY589834:GNZ589835 GXU589834:GXV589835 HHQ589834:HHR589835 HRM589834:HRN589835 IBI589834:IBJ589835 ILE589834:ILF589835 IVA589834:IVB589835 JEW589834:JEX589835 JOS589834:JOT589835 JYO589834:JYP589835 KIK589834:KIL589835 KSG589834:KSH589835 LCC589834:LCD589835 LLY589834:LLZ589835 LVU589834:LVV589835 MFQ589834:MFR589835 MPM589834:MPN589835 MZI589834:MZJ589835 NJE589834:NJF589835 NTA589834:NTB589835 OCW589834:OCX589835 OMS589834:OMT589835 OWO589834:OWP589835 PGK589834:PGL589835 PQG589834:PQH589835 QAC589834:QAD589835 QJY589834:QJZ589835 QTU589834:QTV589835 RDQ589834:RDR589835 RNM589834:RNN589835 RXI589834:RXJ589835 SHE589834:SHF589835 SRA589834:SRB589835 TAW589834:TAX589835 TKS589834:TKT589835 TUO589834:TUP589835 UEK589834:UEL589835 UOG589834:UOH589835 UYC589834:UYD589835 VHY589834:VHZ589835 VRU589834:VRV589835 WBQ589834:WBR589835 WLM589834:WLN589835 WVI589834:WVJ589835 C655370:D655371 IW655370:IX655371 SS655370:ST655371 ACO655370:ACP655371 AMK655370:AML655371 AWG655370:AWH655371 BGC655370:BGD655371 BPY655370:BPZ655371 BZU655370:BZV655371 CJQ655370:CJR655371 CTM655370:CTN655371 DDI655370:DDJ655371 DNE655370:DNF655371 DXA655370:DXB655371 EGW655370:EGX655371 EQS655370:EQT655371 FAO655370:FAP655371 FKK655370:FKL655371 FUG655370:FUH655371 GEC655370:GED655371 GNY655370:GNZ655371 GXU655370:GXV655371 HHQ655370:HHR655371 HRM655370:HRN655371 IBI655370:IBJ655371 ILE655370:ILF655371 IVA655370:IVB655371 JEW655370:JEX655371 JOS655370:JOT655371 JYO655370:JYP655371 KIK655370:KIL655371 KSG655370:KSH655371 LCC655370:LCD655371 LLY655370:LLZ655371 LVU655370:LVV655371 MFQ655370:MFR655371 MPM655370:MPN655371 MZI655370:MZJ655371 NJE655370:NJF655371 NTA655370:NTB655371 OCW655370:OCX655371 OMS655370:OMT655371 OWO655370:OWP655371 PGK655370:PGL655371 PQG655370:PQH655371 QAC655370:QAD655371 QJY655370:QJZ655371 QTU655370:QTV655371 RDQ655370:RDR655371 RNM655370:RNN655371 RXI655370:RXJ655371 SHE655370:SHF655371 SRA655370:SRB655371 TAW655370:TAX655371 TKS655370:TKT655371 TUO655370:TUP655371 UEK655370:UEL655371 UOG655370:UOH655371 UYC655370:UYD655371 VHY655370:VHZ655371 VRU655370:VRV655371 WBQ655370:WBR655371 WLM655370:WLN655371 WVI655370:WVJ655371 C720906:D720907 IW720906:IX720907 SS720906:ST720907 ACO720906:ACP720907 AMK720906:AML720907 AWG720906:AWH720907 BGC720906:BGD720907 BPY720906:BPZ720907 BZU720906:BZV720907 CJQ720906:CJR720907 CTM720906:CTN720907 DDI720906:DDJ720907 DNE720906:DNF720907 DXA720906:DXB720907 EGW720906:EGX720907 EQS720906:EQT720907 FAO720906:FAP720907 FKK720906:FKL720907 FUG720906:FUH720907 GEC720906:GED720907 GNY720906:GNZ720907 GXU720906:GXV720907 HHQ720906:HHR720907 HRM720906:HRN720907 IBI720906:IBJ720907 ILE720906:ILF720907 IVA720906:IVB720907 JEW720906:JEX720907 JOS720906:JOT720907 JYO720906:JYP720907 KIK720906:KIL720907 KSG720906:KSH720907 LCC720906:LCD720907 LLY720906:LLZ720907 LVU720906:LVV720907 MFQ720906:MFR720907 MPM720906:MPN720907 MZI720906:MZJ720907 NJE720906:NJF720907 NTA720906:NTB720907 OCW720906:OCX720907 OMS720906:OMT720907 OWO720906:OWP720907 PGK720906:PGL720907 PQG720906:PQH720907 QAC720906:QAD720907 QJY720906:QJZ720907 QTU720906:QTV720907 RDQ720906:RDR720907 RNM720906:RNN720907 RXI720906:RXJ720907 SHE720906:SHF720907 SRA720906:SRB720907 TAW720906:TAX720907 TKS720906:TKT720907 TUO720906:TUP720907 UEK720906:UEL720907 UOG720906:UOH720907 UYC720906:UYD720907 VHY720906:VHZ720907 VRU720906:VRV720907 WBQ720906:WBR720907 WLM720906:WLN720907 WVI720906:WVJ720907 C786442:D786443 IW786442:IX786443 SS786442:ST786443 ACO786442:ACP786443 AMK786442:AML786443 AWG786442:AWH786443 BGC786442:BGD786443 BPY786442:BPZ786443 BZU786442:BZV786443 CJQ786442:CJR786443 CTM786442:CTN786443 DDI786442:DDJ786443 DNE786442:DNF786443 DXA786442:DXB786443 EGW786442:EGX786443 EQS786442:EQT786443 FAO786442:FAP786443 FKK786442:FKL786443 FUG786442:FUH786443 GEC786442:GED786443 GNY786442:GNZ786443 GXU786442:GXV786443 HHQ786442:HHR786443 HRM786442:HRN786443 IBI786442:IBJ786443 ILE786442:ILF786443 IVA786442:IVB786443 JEW786442:JEX786443 JOS786442:JOT786443 JYO786442:JYP786443 KIK786442:KIL786443 KSG786442:KSH786443 LCC786442:LCD786443 LLY786442:LLZ786443 LVU786442:LVV786443 MFQ786442:MFR786443 MPM786442:MPN786443 MZI786442:MZJ786443 NJE786442:NJF786443 NTA786442:NTB786443 OCW786442:OCX786443 OMS786442:OMT786443 OWO786442:OWP786443 PGK786442:PGL786443 PQG786442:PQH786443 QAC786442:QAD786443 QJY786442:QJZ786443 QTU786442:QTV786443 RDQ786442:RDR786443 RNM786442:RNN786443 RXI786442:RXJ786443 SHE786442:SHF786443 SRA786442:SRB786443 TAW786442:TAX786443 TKS786442:TKT786443 TUO786442:TUP786443 UEK786442:UEL786443 UOG786442:UOH786443 UYC786442:UYD786443 VHY786442:VHZ786443 VRU786442:VRV786443 WBQ786442:WBR786443 WLM786442:WLN786443 WVI786442:WVJ786443 C851978:D851979 IW851978:IX851979 SS851978:ST851979 ACO851978:ACP851979 AMK851978:AML851979 AWG851978:AWH851979 BGC851978:BGD851979 BPY851978:BPZ851979 BZU851978:BZV851979 CJQ851978:CJR851979 CTM851978:CTN851979 DDI851978:DDJ851979 DNE851978:DNF851979 DXA851978:DXB851979 EGW851978:EGX851979 EQS851978:EQT851979 FAO851978:FAP851979 FKK851978:FKL851979 FUG851978:FUH851979 GEC851978:GED851979 GNY851978:GNZ851979 GXU851978:GXV851979 HHQ851978:HHR851979 HRM851978:HRN851979 IBI851978:IBJ851979 ILE851978:ILF851979 IVA851978:IVB851979 JEW851978:JEX851979 JOS851978:JOT851979 JYO851978:JYP851979 KIK851978:KIL851979 KSG851978:KSH851979 LCC851978:LCD851979 LLY851978:LLZ851979 LVU851978:LVV851979 MFQ851978:MFR851979 MPM851978:MPN851979 MZI851978:MZJ851979 NJE851978:NJF851979 NTA851978:NTB851979 OCW851978:OCX851979 OMS851978:OMT851979 OWO851978:OWP851979 PGK851978:PGL851979 PQG851978:PQH851979 QAC851978:QAD851979 QJY851978:QJZ851979 QTU851978:QTV851979 RDQ851978:RDR851979 RNM851978:RNN851979 RXI851978:RXJ851979 SHE851978:SHF851979 SRA851978:SRB851979 TAW851978:TAX851979 TKS851978:TKT851979 TUO851978:TUP851979 UEK851978:UEL851979 UOG851978:UOH851979 UYC851978:UYD851979 VHY851978:VHZ851979 VRU851978:VRV851979 WBQ851978:WBR851979 WLM851978:WLN851979 WVI851978:WVJ851979 C917514:D917515 IW917514:IX917515 SS917514:ST917515 ACO917514:ACP917515 AMK917514:AML917515 AWG917514:AWH917515 BGC917514:BGD917515 BPY917514:BPZ917515 BZU917514:BZV917515 CJQ917514:CJR917515 CTM917514:CTN917515 DDI917514:DDJ917515 DNE917514:DNF917515 DXA917514:DXB917515 EGW917514:EGX917515 EQS917514:EQT917515 FAO917514:FAP917515 FKK917514:FKL917515 FUG917514:FUH917515 GEC917514:GED917515 GNY917514:GNZ917515 GXU917514:GXV917515 HHQ917514:HHR917515 HRM917514:HRN917515 IBI917514:IBJ917515 ILE917514:ILF917515 IVA917514:IVB917515 JEW917514:JEX917515 JOS917514:JOT917515 JYO917514:JYP917515 KIK917514:KIL917515 KSG917514:KSH917515 LCC917514:LCD917515 LLY917514:LLZ917515 LVU917514:LVV917515 MFQ917514:MFR917515 MPM917514:MPN917515 MZI917514:MZJ917515 NJE917514:NJF917515 NTA917514:NTB917515 OCW917514:OCX917515 OMS917514:OMT917515 OWO917514:OWP917515 PGK917514:PGL917515 PQG917514:PQH917515 QAC917514:QAD917515 QJY917514:QJZ917515 QTU917514:QTV917515 RDQ917514:RDR917515 RNM917514:RNN917515 RXI917514:RXJ917515 SHE917514:SHF917515 SRA917514:SRB917515 TAW917514:TAX917515 TKS917514:TKT917515 TUO917514:TUP917515 UEK917514:UEL917515 UOG917514:UOH917515 UYC917514:UYD917515 VHY917514:VHZ917515 VRU917514:VRV917515 WBQ917514:WBR917515 WLM917514:WLN917515 WVI917514:WVJ917515 C983050:D983051 IW983050:IX983051 SS983050:ST983051 ACO983050:ACP983051 AMK983050:AML983051 AWG983050:AWH983051 BGC983050:BGD983051 BPY983050:BPZ983051 BZU983050:BZV983051 CJQ983050:CJR983051 CTM983050:CTN983051 DDI983050:DDJ983051 DNE983050:DNF983051 DXA983050:DXB983051 EGW983050:EGX983051 EQS983050:EQT983051 FAO983050:FAP983051 FKK983050:FKL983051 FUG983050:FUH983051 GEC983050:GED983051 GNY983050:GNZ983051 GXU983050:GXV983051 HHQ983050:HHR983051 HRM983050:HRN983051 IBI983050:IBJ983051 ILE983050:ILF983051 IVA983050:IVB983051 JEW983050:JEX983051 JOS983050:JOT983051 JYO983050:JYP983051 KIK983050:KIL983051 KSG983050:KSH983051 LCC983050:LCD983051 LLY983050:LLZ983051 LVU983050:LVV983051 MFQ983050:MFR983051 MPM983050:MPN983051 MZI983050:MZJ983051 NJE983050:NJF983051 NTA983050:NTB983051 OCW983050:OCX983051 OMS983050:OMT983051 OWO983050:OWP983051 PGK983050:PGL983051 PQG983050:PQH983051 QAC983050:QAD983051 QJY983050:QJZ983051 QTU983050:QTV983051 RDQ983050:RDR983051 RNM983050:RNN983051 RXI983050:RXJ983051 SHE983050:SHF983051 SRA983050:SRB983051 TAW983050:TAX983051 TKS983050:TKT983051 TUO983050:TUP983051 UEK983050:UEL983051 UOG983050:UOH983051 UYC983050:UYD983051 VHY983050:VHZ983051 VRU983050:VRV983051 WBQ983050:WBR983051 WLM983050:WLN983051 WVI983050:WVJ983051 TUO983055:TUP983056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F65546:G65547 IZ65546:JA65547 SV65546:SW65547 ACR65546:ACS65547 AMN65546:AMO65547 AWJ65546:AWK65547 BGF65546:BGG65547 BQB65546:BQC65547 BZX65546:BZY65547 CJT65546:CJU65547 CTP65546:CTQ65547 DDL65546:DDM65547 DNH65546:DNI65547 DXD65546:DXE65547 EGZ65546:EHA65547 EQV65546:EQW65547 FAR65546:FAS65547 FKN65546:FKO65547 FUJ65546:FUK65547 GEF65546:GEG65547 GOB65546:GOC65547 GXX65546:GXY65547 HHT65546:HHU65547 HRP65546:HRQ65547 IBL65546:IBM65547 ILH65546:ILI65547 IVD65546:IVE65547 JEZ65546:JFA65547 JOV65546:JOW65547 JYR65546:JYS65547 KIN65546:KIO65547 KSJ65546:KSK65547 LCF65546:LCG65547 LMB65546:LMC65547 LVX65546:LVY65547 MFT65546:MFU65547 MPP65546:MPQ65547 MZL65546:MZM65547 NJH65546:NJI65547 NTD65546:NTE65547 OCZ65546:ODA65547 OMV65546:OMW65547 OWR65546:OWS65547 PGN65546:PGO65547 PQJ65546:PQK65547 QAF65546:QAG65547 QKB65546:QKC65547 QTX65546:QTY65547 RDT65546:RDU65547 RNP65546:RNQ65547 RXL65546:RXM65547 SHH65546:SHI65547 SRD65546:SRE65547 TAZ65546:TBA65547 TKV65546:TKW65547 TUR65546:TUS65547 UEN65546:UEO65547 UOJ65546:UOK65547 UYF65546:UYG65547 VIB65546:VIC65547 VRX65546:VRY65547 WBT65546:WBU65547 WLP65546:WLQ65547 WVL65546:WVM65547 F131082:G131083 IZ131082:JA131083 SV131082:SW131083 ACR131082:ACS131083 AMN131082:AMO131083 AWJ131082:AWK131083 BGF131082:BGG131083 BQB131082:BQC131083 BZX131082:BZY131083 CJT131082:CJU131083 CTP131082:CTQ131083 DDL131082:DDM131083 DNH131082:DNI131083 DXD131082:DXE131083 EGZ131082:EHA131083 EQV131082:EQW131083 FAR131082:FAS131083 FKN131082:FKO131083 FUJ131082:FUK131083 GEF131082:GEG131083 GOB131082:GOC131083 GXX131082:GXY131083 HHT131082:HHU131083 HRP131082:HRQ131083 IBL131082:IBM131083 ILH131082:ILI131083 IVD131082:IVE131083 JEZ131082:JFA131083 JOV131082:JOW131083 JYR131082:JYS131083 KIN131082:KIO131083 KSJ131082:KSK131083 LCF131082:LCG131083 LMB131082:LMC131083 LVX131082:LVY131083 MFT131082:MFU131083 MPP131082:MPQ131083 MZL131082:MZM131083 NJH131082:NJI131083 NTD131082:NTE131083 OCZ131082:ODA131083 OMV131082:OMW131083 OWR131082:OWS131083 PGN131082:PGO131083 PQJ131082:PQK131083 QAF131082:QAG131083 QKB131082:QKC131083 QTX131082:QTY131083 RDT131082:RDU131083 RNP131082:RNQ131083 RXL131082:RXM131083 SHH131082:SHI131083 SRD131082:SRE131083 TAZ131082:TBA131083 TKV131082:TKW131083 TUR131082:TUS131083 UEN131082:UEO131083 UOJ131082:UOK131083 UYF131082:UYG131083 VIB131082:VIC131083 VRX131082:VRY131083 WBT131082:WBU131083 WLP131082:WLQ131083 WVL131082:WVM131083 F196618:G196619 IZ196618:JA196619 SV196618:SW196619 ACR196618:ACS196619 AMN196618:AMO196619 AWJ196618:AWK196619 BGF196618:BGG196619 BQB196618:BQC196619 BZX196618:BZY196619 CJT196618:CJU196619 CTP196618:CTQ196619 DDL196618:DDM196619 DNH196618:DNI196619 DXD196618:DXE196619 EGZ196618:EHA196619 EQV196618:EQW196619 FAR196618:FAS196619 FKN196618:FKO196619 FUJ196618:FUK196619 GEF196618:GEG196619 GOB196618:GOC196619 GXX196618:GXY196619 HHT196618:HHU196619 HRP196618:HRQ196619 IBL196618:IBM196619 ILH196618:ILI196619 IVD196618:IVE196619 JEZ196618:JFA196619 JOV196618:JOW196619 JYR196618:JYS196619 KIN196618:KIO196619 KSJ196618:KSK196619 LCF196618:LCG196619 LMB196618:LMC196619 LVX196618:LVY196619 MFT196618:MFU196619 MPP196618:MPQ196619 MZL196618:MZM196619 NJH196618:NJI196619 NTD196618:NTE196619 OCZ196618:ODA196619 OMV196618:OMW196619 OWR196618:OWS196619 PGN196618:PGO196619 PQJ196618:PQK196619 QAF196618:QAG196619 QKB196618:QKC196619 QTX196618:QTY196619 RDT196618:RDU196619 RNP196618:RNQ196619 RXL196618:RXM196619 SHH196618:SHI196619 SRD196618:SRE196619 TAZ196618:TBA196619 TKV196618:TKW196619 TUR196618:TUS196619 UEN196618:UEO196619 UOJ196618:UOK196619 UYF196618:UYG196619 VIB196618:VIC196619 VRX196618:VRY196619 WBT196618:WBU196619 WLP196618:WLQ196619 WVL196618:WVM196619 F262154:G262155 IZ262154:JA262155 SV262154:SW262155 ACR262154:ACS262155 AMN262154:AMO262155 AWJ262154:AWK262155 BGF262154:BGG262155 BQB262154:BQC262155 BZX262154:BZY262155 CJT262154:CJU262155 CTP262154:CTQ262155 DDL262154:DDM262155 DNH262154:DNI262155 DXD262154:DXE262155 EGZ262154:EHA262155 EQV262154:EQW262155 FAR262154:FAS262155 FKN262154:FKO262155 FUJ262154:FUK262155 GEF262154:GEG262155 GOB262154:GOC262155 GXX262154:GXY262155 HHT262154:HHU262155 HRP262154:HRQ262155 IBL262154:IBM262155 ILH262154:ILI262155 IVD262154:IVE262155 JEZ262154:JFA262155 JOV262154:JOW262155 JYR262154:JYS262155 KIN262154:KIO262155 KSJ262154:KSK262155 LCF262154:LCG262155 LMB262154:LMC262155 LVX262154:LVY262155 MFT262154:MFU262155 MPP262154:MPQ262155 MZL262154:MZM262155 NJH262154:NJI262155 NTD262154:NTE262155 OCZ262154:ODA262155 OMV262154:OMW262155 OWR262154:OWS262155 PGN262154:PGO262155 PQJ262154:PQK262155 QAF262154:QAG262155 QKB262154:QKC262155 QTX262154:QTY262155 RDT262154:RDU262155 RNP262154:RNQ262155 RXL262154:RXM262155 SHH262154:SHI262155 SRD262154:SRE262155 TAZ262154:TBA262155 TKV262154:TKW262155 TUR262154:TUS262155 UEN262154:UEO262155 UOJ262154:UOK262155 UYF262154:UYG262155 VIB262154:VIC262155 VRX262154:VRY262155 WBT262154:WBU262155 WLP262154:WLQ262155 WVL262154:WVM262155 F327690:G327691 IZ327690:JA327691 SV327690:SW327691 ACR327690:ACS327691 AMN327690:AMO327691 AWJ327690:AWK327691 BGF327690:BGG327691 BQB327690:BQC327691 BZX327690:BZY327691 CJT327690:CJU327691 CTP327690:CTQ327691 DDL327690:DDM327691 DNH327690:DNI327691 DXD327690:DXE327691 EGZ327690:EHA327691 EQV327690:EQW327691 FAR327690:FAS327691 FKN327690:FKO327691 FUJ327690:FUK327691 GEF327690:GEG327691 GOB327690:GOC327691 GXX327690:GXY327691 HHT327690:HHU327691 HRP327690:HRQ327691 IBL327690:IBM327691 ILH327690:ILI327691 IVD327690:IVE327691 JEZ327690:JFA327691 JOV327690:JOW327691 JYR327690:JYS327691 KIN327690:KIO327691 KSJ327690:KSK327691 LCF327690:LCG327691 LMB327690:LMC327691 LVX327690:LVY327691 MFT327690:MFU327691 MPP327690:MPQ327691 MZL327690:MZM327691 NJH327690:NJI327691 NTD327690:NTE327691 OCZ327690:ODA327691 OMV327690:OMW327691 OWR327690:OWS327691 PGN327690:PGO327691 PQJ327690:PQK327691 QAF327690:QAG327691 QKB327690:QKC327691 QTX327690:QTY327691 RDT327690:RDU327691 RNP327690:RNQ327691 RXL327690:RXM327691 SHH327690:SHI327691 SRD327690:SRE327691 TAZ327690:TBA327691 TKV327690:TKW327691 TUR327690:TUS327691 UEN327690:UEO327691 UOJ327690:UOK327691 UYF327690:UYG327691 VIB327690:VIC327691 VRX327690:VRY327691 WBT327690:WBU327691 WLP327690:WLQ327691 WVL327690:WVM327691 F393226:G393227 IZ393226:JA393227 SV393226:SW393227 ACR393226:ACS393227 AMN393226:AMO393227 AWJ393226:AWK393227 BGF393226:BGG393227 BQB393226:BQC393227 BZX393226:BZY393227 CJT393226:CJU393227 CTP393226:CTQ393227 DDL393226:DDM393227 DNH393226:DNI393227 DXD393226:DXE393227 EGZ393226:EHA393227 EQV393226:EQW393227 FAR393226:FAS393227 FKN393226:FKO393227 FUJ393226:FUK393227 GEF393226:GEG393227 GOB393226:GOC393227 GXX393226:GXY393227 HHT393226:HHU393227 HRP393226:HRQ393227 IBL393226:IBM393227 ILH393226:ILI393227 IVD393226:IVE393227 JEZ393226:JFA393227 JOV393226:JOW393227 JYR393226:JYS393227 KIN393226:KIO393227 KSJ393226:KSK393227 LCF393226:LCG393227 LMB393226:LMC393227 LVX393226:LVY393227 MFT393226:MFU393227 MPP393226:MPQ393227 MZL393226:MZM393227 NJH393226:NJI393227 NTD393226:NTE393227 OCZ393226:ODA393227 OMV393226:OMW393227 OWR393226:OWS393227 PGN393226:PGO393227 PQJ393226:PQK393227 QAF393226:QAG393227 QKB393226:QKC393227 QTX393226:QTY393227 RDT393226:RDU393227 RNP393226:RNQ393227 RXL393226:RXM393227 SHH393226:SHI393227 SRD393226:SRE393227 TAZ393226:TBA393227 TKV393226:TKW393227 TUR393226:TUS393227 UEN393226:UEO393227 UOJ393226:UOK393227 UYF393226:UYG393227 VIB393226:VIC393227 VRX393226:VRY393227 WBT393226:WBU393227 WLP393226:WLQ393227 WVL393226:WVM393227 F458762:G458763 IZ458762:JA458763 SV458762:SW458763 ACR458762:ACS458763 AMN458762:AMO458763 AWJ458762:AWK458763 BGF458762:BGG458763 BQB458762:BQC458763 BZX458762:BZY458763 CJT458762:CJU458763 CTP458762:CTQ458763 DDL458762:DDM458763 DNH458762:DNI458763 DXD458762:DXE458763 EGZ458762:EHA458763 EQV458762:EQW458763 FAR458762:FAS458763 FKN458762:FKO458763 FUJ458762:FUK458763 GEF458762:GEG458763 GOB458762:GOC458763 GXX458762:GXY458763 HHT458762:HHU458763 HRP458762:HRQ458763 IBL458762:IBM458763 ILH458762:ILI458763 IVD458762:IVE458763 JEZ458762:JFA458763 JOV458762:JOW458763 JYR458762:JYS458763 KIN458762:KIO458763 KSJ458762:KSK458763 LCF458762:LCG458763 LMB458762:LMC458763 LVX458762:LVY458763 MFT458762:MFU458763 MPP458762:MPQ458763 MZL458762:MZM458763 NJH458762:NJI458763 NTD458762:NTE458763 OCZ458762:ODA458763 OMV458762:OMW458763 OWR458762:OWS458763 PGN458762:PGO458763 PQJ458762:PQK458763 QAF458762:QAG458763 QKB458762:QKC458763 QTX458762:QTY458763 RDT458762:RDU458763 RNP458762:RNQ458763 RXL458762:RXM458763 SHH458762:SHI458763 SRD458762:SRE458763 TAZ458762:TBA458763 TKV458762:TKW458763 TUR458762:TUS458763 UEN458762:UEO458763 UOJ458762:UOK458763 UYF458762:UYG458763 VIB458762:VIC458763 VRX458762:VRY458763 WBT458762:WBU458763 WLP458762:WLQ458763 WVL458762:WVM458763 F524298:G524299 IZ524298:JA524299 SV524298:SW524299 ACR524298:ACS524299 AMN524298:AMO524299 AWJ524298:AWK524299 BGF524298:BGG524299 BQB524298:BQC524299 BZX524298:BZY524299 CJT524298:CJU524299 CTP524298:CTQ524299 DDL524298:DDM524299 DNH524298:DNI524299 DXD524298:DXE524299 EGZ524298:EHA524299 EQV524298:EQW524299 FAR524298:FAS524299 FKN524298:FKO524299 FUJ524298:FUK524299 GEF524298:GEG524299 GOB524298:GOC524299 GXX524298:GXY524299 HHT524298:HHU524299 HRP524298:HRQ524299 IBL524298:IBM524299 ILH524298:ILI524299 IVD524298:IVE524299 JEZ524298:JFA524299 JOV524298:JOW524299 JYR524298:JYS524299 KIN524298:KIO524299 KSJ524298:KSK524299 LCF524298:LCG524299 LMB524298:LMC524299 LVX524298:LVY524299 MFT524298:MFU524299 MPP524298:MPQ524299 MZL524298:MZM524299 NJH524298:NJI524299 NTD524298:NTE524299 OCZ524298:ODA524299 OMV524298:OMW524299 OWR524298:OWS524299 PGN524298:PGO524299 PQJ524298:PQK524299 QAF524298:QAG524299 QKB524298:QKC524299 QTX524298:QTY524299 RDT524298:RDU524299 RNP524298:RNQ524299 RXL524298:RXM524299 SHH524298:SHI524299 SRD524298:SRE524299 TAZ524298:TBA524299 TKV524298:TKW524299 TUR524298:TUS524299 UEN524298:UEO524299 UOJ524298:UOK524299 UYF524298:UYG524299 VIB524298:VIC524299 VRX524298:VRY524299 WBT524298:WBU524299 WLP524298:WLQ524299 WVL524298:WVM524299 F589834:G589835 IZ589834:JA589835 SV589834:SW589835 ACR589834:ACS589835 AMN589834:AMO589835 AWJ589834:AWK589835 BGF589834:BGG589835 BQB589834:BQC589835 BZX589834:BZY589835 CJT589834:CJU589835 CTP589834:CTQ589835 DDL589834:DDM589835 DNH589834:DNI589835 DXD589834:DXE589835 EGZ589834:EHA589835 EQV589834:EQW589835 FAR589834:FAS589835 FKN589834:FKO589835 FUJ589834:FUK589835 GEF589834:GEG589835 GOB589834:GOC589835 GXX589834:GXY589835 HHT589834:HHU589835 HRP589834:HRQ589835 IBL589834:IBM589835 ILH589834:ILI589835 IVD589834:IVE589835 JEZ589834:JFA589835 JOV589834:JOW589835 JYR589834:JYS589835 KIN589834:KIO589835 KSJ589834:KSK589835 LCF589834:LCG589835 LMB589834:LMC589835 LVX589834:LVY589835 MFT589834:MFU589835 MPP589834:MPQ589835 MZL589834:MZM589835 NJH589834:NJI589835 NTD589834:NTE589835 OCZ589834:ODA589835 OMV589834:OMW589835 OWR589834:OWS589835 PGN589834:PGO589835 PQJ589834:PQK589835 QAF589834:QAG589835 QKB589834:QKC589835 QTX589834:QTY589835 RDT589834:RDU589835 RNP589834:RNQ589835 RXL589834:RXM589835 SHH589834:SHI589835 SRD589834:SRE589835 TAZ589834:TBA589835 TKV589834:TKW589835 TUR589834:TUS589835 UEN589834:UEO589835 UOJ589834:UOK589835 UYF589834:UYG589835 VIB589834:VIC589835 VRX589834:VRY589835 WBT589834:WBU589835 WLP589834:WLQ589835 WVL589834:WVM589835 F655370:G655371 IZ655370:JA655371 SV655370:SW655371 ACR655370:ACS655371 AMN655370:AMO655371 AWJ655370:AWK655371 BGF655370:BGG655371 BQB655370:BQC655371 BZX655370:BZY655371 CJT655370:CJU655371 CTP655370:CTQ655371 DDL655370:DDM655371 DNH655370:DNI655371 DXD655370:DXE655371 EGZ655370:EHA655371 EQV655370:EQW655371 FAR655370:FAS655371 FKN655370:FKO655371 FUJ655370:FUK655371 GEF655370:GEG655371 GOB655370:GOC655371 GXX655370:GXY655371 HHT655370:HHU655371 HRP655370:HRQ655371 IBL655370:IBM655371 ILH655370:ILI655371 IVD655370:IVE655371 JEZ655370:JFA655371 JOV655370:JOW655371 JYR655370:JYS655371 KIN655370:KIO655371 KSJ655370:KSK655371 LCF655370:LCG655371 LMB655370:LMC655371 LVX655370:LVY655371 MFT655370:MFU655371 MPP655370:MPQ655371 MZL655370:MZM655371 NJH655370:NJI655371 NTD655370:NTE655371 OCZ655370:ODA655371 OMV655370:OMW655371 OWR655370:OWS655371 PGN655370:PGO655371 PQJ655370:PQK655371 QAF655370:QAG655371 QKB655370:QKC655371 QTX655370:QTY655371 RDT655370:RDU655371 RNP655370:RNQ655371 RXL655370:RXM655371 SHH655370:SHI655371 SRD655370:SRE655371 TAZ655370:TBA655371 TKV655370:TKW655371 TUR655370:TUS655371 UEN655370:UEO655371 UOJ655370:UOK655371 UYF655370:UYG655371 VIB655370:VIC655371 VRX655370:VRY655371 WBT655370:WBU655371 WLP655370:WLQ655371 WVL655370:WVM655371 F720906:G720907 IZ720906:JA720907 SV720906:SW720907 ACR720906:ACS720907 AMN720906:AMO720907 AWJ720906:AWK720907 BGF720906:BGG720907 BQB720906:BQC720907 BZX720906:BZY720907 CJT720906:CJU720907 CTP720906:CTQ720907 DDL720906:DDM720907 DNH720906:DNI720907 DXD720906:DXE720907 EGZ720906:EHA720907 EQV720906:EQW720907 FAR720906:FAS720907 FKN720906:FKO720907 FUJ720906:FUK720907 GEF720906:GEG720907 GOB720906:GOC720907 GXX720906:GXY720907 HHT720906:HHU720907 HRP720906:HRQ720907 IBL720906:IBM720907 ILH720906:ILI720907 IVD720906:IVE720907 JEZ720906:JFA720907 JOV720906:JOW720907 JYR720906:JYS720907 KIN720906:KIO720907 KSJ720906:KSK720907 LCF720906:LCG720907 LMB720906:LMC720907 LVX720906:LVY720907 MFT720906:MFU720907 MPP720906:MPQ720907 MZL720906:MZM720907 NJH720906:NJI720907 NTD720906:NTE720907 OCZ720906:ODA720907 OMV720906:OMW720907 OWR720906:OWS720907 PGN720906:PGO720907 PQJ720906:PQK720907 QAF720906:QAG720907 QKB720906:QKC720907 QTX720906:QTY720907 RDT720906:RDU720907 RNP720906:RNQ720907 RXL720906:RXM720907 SHH720906:SHI720907 SRD720906:SRE720907 TAZ720906:TBA720907 TKV720906:TKW720907 TUR720906:TUS720907 UEN720906:UEO720907 UOJ720906:UOK720907 UYF720906:UYG720907 VIB720906:VIC720907 VRX720906:VRY720907 WBT720906:WBU720907 WLP720906:WLQ720907 WVL720906:WVM720907 F786442:G786443 IZ786442:JA786443 SV786442:SW786443 ACR786442:ACS786443 AMN786442:AMO786443 AWJ786442:AWK786443 BGF786442:BGG786443 BQB786442:BQC786443 BZX786442:BZY786443 CJT786442:CJU786443 CTP786442:CTQ786443 DDL786442:DDM786443 DNH786442:DNI786443 DXD786442:DXE786443 EGZ786442:EHA786443 EQV786442:EQW786443 FAR786442:FAS786443 FKN786442:FKO786443 FUJ786442:FUK786443 GEF786442:GEG786443 GOB786442:GOC786443 GXX786442:GXY786443 HHT786442:HHU786443 HRP786442:HRQ786443 IBL786442:IBM786443 ILH786442:ILI786443 IVD786442:IVE786443 JEZ786442:JFA786443 JOV786442:JOW786443 JYR786442:JYS786443 KIN786442:KIO786443 KSJ786442:KSK786443 LCF786442:LCG786443 LMB786442:LMC786443 LVX786442:LVY786443 MFT786442:MFU786443 MPP786442:MPQ786443 MZL786442:MZM786443 NJH786442:NJI786443 NTD786442:NTE786443 OCZ786442:ODA786443 OMV786442:OMW786443 OWR786442:OWS786443 PGN786442:PGO786443 PQJ786442:PQK786443 QAF786442:QAG786443 QKB786442:QKC786443 QTX786442:QTY786443 RDT786442:RDU786443 RNP786442:RNQ786443 RXL786442:RXM786443 SHH786442:SHI786443 SRD786442:SRE786443 TAZ786442:TBA786443 TKV786442:TKW786443 TUR786442:TUS786443 UEN786442:UEO786443 UOJ786442:UOK786443 UYF786442:UYG786443 VIB786442:VIC786443 VRX786442:VRY786443 WBT786442:WBU786443 WLP786442:WLQ786443 WVL786442:WVM786443 F851978:G851979 IZ851978:JA851979 SV851978:SW851979 ACR851978:ACS851979 AMN851978:AMO851979 AWJ851978:AWK851979 BGF851978:BGG851979 BQB851978:BQC851979 BZX851978:BZY851979 CJT851978:CJU851979 CTP851978:CTQ851979 DDL851978:DDM851979 DNH851978:DNI851979 DXD851978:DXE851979 EGZ851978:EHA851979 EQV851978:EQW851979 FAR851978:FAS851979 FKN851978:FKO851979 FUJ851978:FUK851979 GEF851978:GEG851979 GOB851978:GOC851979 GXX851978:GXY851979 HHT851978:HHU851979 HRP851978:HRQ851979 IBL851978:IBM851979 ILH851978:ILI851979 IVD851978:IVE851979 JEZ851978:JFA851979 JOV851978:JOW851979 JYR851978:JYS851979 KIN851978:KIO851979 KSJ851978:KSK851979 LCF851978:LCG851979 LMB851978:LMC851979 LVX851978:LVY851979 MFT851978:MFU851979 MPP851978:MPQ851979 MZL851978:MZM851979 NJH851978:NJI851979 NTD851978:NTE851979 OCZ851978:ODA851979 OMV851978:OMW851979 OWR851978:OWS851979 PGN851978:PGO851979 PQJ851978:PQK851979 QAF851978:QAG851979 QKB851978:QKC851979 QTX851978:QTY851979 RDT851978:RDU851979 RNP851978:RNQ851979 RXL851978:RXM851979 SHH851978:SHI851979 SRD851978:SRE851979 TAZ851978:TBA851979 TKV851978:TKW851979 TUR851978:TUS851979 UEN851978:UEO851979 UOJ851978:UOK851979 UYF851978:UYG851979 VIB851978:VIC851979 VRX851978:VRY851979 WBT851978:WBU851979 WLP851978:WLQ851979 WVL851978:WVM851979 F917514:G917515 IZ917514:JA917515 SV917514:SW917515 ACR917514:ACS917515 AMN917514:AMO917515 AWJ917514:AWK917515 BGF917514:BGG917515 BQB917514:BQC917515 BZX917514:BZY917515 CJT917514:CJU917515 CTP917514:CTQ917515 DDL917514:DDM917515 DNH917514:DNI917515 DXD917514:DXE917515 EGZ917514:EHA917515 EQV917514:EQW917515 FAR917514:FAS917515 FKN917514:FKO917515 FUJ917514:FUK917515 GEF917514:GEG917515 GOB917514:GOC917515 GXX917514:GXY917515 HHT917514:HHU917515 HRP917514:HRQ917515 IBL917514:IBM917515 ILH917514:ILI917515 IVD917514:IVE917515 JEZ917514:JFA917515 JOV917514:JOW917515 JYR917514:JYS917515 KIN917514:KIO917515 KSJ917514:KSK917515 LCF917514:LCG917515 LMB917514:LMC917515 LVX917514:LVY917515 MFT917514:MFU917515 MPP917514:MPQ917515 MZL917514:MZM917515 NJH917514:NJI917515 NTD917514:NTE917515 OCZ917514:ODA917515 OMV917514:OMW917515 OWR917514:OWS917515 PGN917514:PGO917515 PQJ917514:PQK917515 QAF917514:QAG917515 QKB917514:QKC917515 QTX917514:QTY917515 RDT917514:RDU917515 RNP917514:RNQ917515 RXL917514:RXM917515 SHH917514:SHI917515 SRD917514:SRE917515 TAZ917514:TBA917515 TKV917514:TKW917515 TUR917514:TUS917515 UEN917514:UEO917515 UOJ917514:UOK917515 UYF917514:UYG917515 VIB917514:VIC917515 VRX917514:VRY917515 WBT917514:WBU917515 WLP917514:WLQ917515 WVL917514:WVM917515 F983050:G983051 IZ983050:JA983051 SV983050:SW983051 ACR983050:ACS983051 AMN983050:AMO983051 AWJ983050:AWK983051 BGF983050:BGG983051 BQB983050:BQC983051 BZX983050:BZY983051 CJT983050:CJU983051 CTP983050:CTQ983051 DDL983050:DDM983051 DNH983050:DNI983051 DXD983050:DXE983051 EGZ983050:EHA983051 EQV983050:EQW983051 FAR983050:FAS983051 FKN983050:FKO983051 FUJ983050:FUK983051 GEF983050:GEG983051 GOB983050:GOC983051 GXX983050:GXY983051 HHT983050:HHU983051 HRP983050:HRQ983051 IBL983050:IBM983051 ILH983050:ILI983051 IVD983050:IVE983051 JEZ983050:JFA983051 JOV983050:JOW983051 JYR983050:JYS983051 KIN983050:KIO983051 KSJ983050:KSK983051 LCF983050:LCG983051 LMB983050:LMC983051 LVX983050:LVY983051 MFT983050:MFU983051 MPP983050:MPQ983051 MZL983050:MZM983051 NJH983050:NJI983051 NTD983050:NTE983051 OCZ983050:ODA983051 OMV983050:OMW983051 OWR983050:OWS983051 PGN983050:PGO983051 PQJ983050:PQK983051 QAF983050:QAG983051 QKB983050:QKC983051 QTX983050:QTY983051 RDT983050:RDU983051 RNP983050:RNQ983051 RXL983050:RXM983051 SHH983050:SHI983051 SRD983050:SRE983051 TAZ983050:TBA983051 TKV983050:TKW983051 TUR983050:TUS983051 UEN983050:UEO983051 UOJ983050:UOK983051 UYF983050:UYG983051 VIB983050:VIC983051 VRX983050:VRY983051 WBT983050:WBU983051 WLP983050:WLQ983051 WVL983050:WVM983051 UEK983055:UEL983056 JC11:JD12 SY11:SZ12 ACU11:ACV12 AMQ11:AMR12 AWM11:AWN12 BGI11:BGJ12 BQE11:BQF12 CAA11:CAB12 CJW11:CJX12 CTS11:CTT12 DDO11:DDP12 DNK11:DNL12 DXG11:DXH12 EHC11:EHD12 EQY11:EQZ12 FAU11:FAV12 FKQ11:FKR12 FUM11:FUN12 GEI11:GEJ12 GOE11:GOF12 GYA11:GYB12 HHW11:HHX12 HRS11:HRT12 IBO11:IBP12 ILK11:ILL12 IVG11:IVH12 JFC11:JFD12 JOY11:JOZ12 JYU11:JYV12 KIQ11:KIR12 KSM11:KSN12 LCI11:LCJ12 LME11:LMF12 LWA11:LWB12 MFW11:MFX12 MPS11:MPT12 MZO11:MZP12 NJK11:NJL12 NTG11:NTH12 ODC11:ODD12 OMY11:OMZ12 OWU11:OWV12 PGQ11:PGR12 PQM11:PQN12 QAI11:QAJ12 QKE11:QKF12 QUA11:QUB12 RDW11:RDX12 RNS11:RNT12 RXO11:RXP12 SHK11:SHL12 SRG11:SRH12 TBC11:TBD12 TKY11:TKZ12 TUU11:TUV12 UEQ11:UER12 UOM11:UON12 UYI11:UYJ12 VIE11:VIF12 VSA11:VSB12 WBW11:WBX12 WLS11:WLT12 WVO11:WVP12 I65546:J65547 JC65546:JD65547 SY65546:SZ65547 ACU65546:ACV65547 AMQ65546:AMR65547 AWM65546:AWN65547 BGI65546:BGJ65547 BQE65546:BQF65547 CAA65546:CAB65547 CJW65546:CJX65547 CTS65546:CTT65547 DDO65546:DDP65547 DNK65546:DNL65547 DXG65546:DXH65547 EHC65546:EHD65547 EQY65546:EQZ65547 FAU65546:FAV65547 FKQ65546:FKR65547 FUM65546:FUN65547 GEI65546:GEJ65547 GOE65546:GOF65547 GYA65546:GYB65547 HHW65546:HHX65547 HRS65546:HRT65547 IBO65546:IBP65547 ILK65546:ILL65547 IVG65546:IVH65547 JFC65546:JFD65547 JOY65546:JOZ65547 JYU65546:JYV65547 KIQ65546:KIR65547 KSM65546:KSN65547 LCI65546:LCJ65547 LME65546:LMF65547 LWA65546:LWB65547 MFW65546:MFX65547 MPS65546:MPT65547 MZO65546:MZP65547 NJK65546:NJL65547 NTG65546:NTH65547 ODC65546:ODD65547 OMY65546:OMZ65547 OWU65546:OWV65547 PGQ65546:PGR65547 PQM65546:PQN65547 QAI65546:QAJ65547 QKE65546:QKF65547 QUA65546:QUB65547 RDW65546:RDX65547 RNS65546:RNT65547 RXO65546:RXP65547 SHK65546:SHL65547 SRG65546:SRH65547 TBC65546:TBD65547 TKY65546:TKZ65547 TUU65546:TUV65547 UEQ65546:UER65547 UOM65546:UON65547 UYI65546:UYJ65547 VIE65546:VIF65547 VSA65546:VSB65547 WBW65546:WBX65547 WLS65546:WLT65547 WVO65546:WVP65547 I131082:J131083 JC131082:JD131083 SY131082:SZ131083 ACU131082:ACV131083 AMQ131082:AMR131083 AWM131082:AWN131083 BGI131082:BGJ131083 BQE131082:BQF131083 CAA131082:CAB131083 CJW131082:CJX131083 CTS131082:CTT131083 DDO131082:DDP131083 DNK131082:DNL131083 DXG131082:DXH131083 EHC131082:EHD131083 EQY131082:EQZ131083 FAU131082:FAV131083 FKQ131082:FKR131083 FUM131082:FUN131083 GEI131082:GEJ131083 GOE131082:GOF131083 GYA131082:GYB131083 HHW131082:HHX131083 HRS131082:HRT131083 IBO131082:IBP131083 ILK131082:ILL131083 IVG131082:IVH131083 JFC131082:JFD131083 JOY131082:JOZ131083 JYU131082:JYV131083 KIQ131082:KIR131083 KSM131082:KSN131083 LCI131082:LCJ131083 LME131082:LMF131083 LWA131082:LWB131083 MFW131082:MFX131083 MPS131082:MPT131083 MZO131082:MZP131083 NJK131082:NJL131083 NTG131082:NTH131083 ODC131082:ODD131083 OMY131082:OMZ131083 OWU131082:OWV131083 PGQ131082:PGR131083 PQM131082:PQN131083 QAI131082:QAJ131083 QKE131082:QKF131083 QUA131082:QUB131083 RDW131082:RDX131083 RNS131082:RNT131083 RXO131082:RXP131083 SHK131082:SHL131083 SRG131082:SRH131083 TBC131082:TBD131083 TKY131082:TKZ131083 TUU131082:TUV131083 UEQ131082:UER131083 UOM131082:UON131083 UYI131082:UYJ131083 VIE131082:VIF131083 VSA131082:VSB131083 WBW131082:WBX131083 WLS131082:WLT131083 WVO131082:WVP131083 I196618:J196619 JC196618:JD196619 SY196618:SZ196619 ACU196618:ACV196619 AMQ196618:AMR196619 AWM196618:AWN196619 BGI196618:BGJ196619 BQE196618:BQF196619 CAA196618:CAB196619 CJW196618:CJX196619 CTS196618:CTT196619 DDO196618:DDP196619 DNK196618:DNL196619 DXG196618:DXH196619 EHC196618:EHD196619 EQY196618:EQZ196619 FAU196618:FAV196619 FKQ196618:FKR196619 FUM196618:FUN196619 GEI196618:GEJ196619 GOE196618:GOF196619 GYA196618:GYB196619 HHW196618:HHX196619 HRS196618:HRT196619 IBO196618:IBP196619 ILK196618:ILL196619 IVG196618:IVH196619 JFC196618:JFD196619 JOY196618:JOZ196619 JYU196618:JYV196619 KIQ196618:KIR196619 KSM196618:KSN196619 LCI196618:LCJ196619 LME196618:LMF196619 LWA196618:LWB196619 MFW196618:MFX196619 MPS196618:MPT196619 MZO196618:MZP196619 NJK196618:NJL196619 NTG196618:NTH196619 ODC196618:ODD196619 OMY196618:OMZ196619 OWU196618:OWV196619 PGQ196618:PGR196619 PQM196618:PQN196619 QAI196618:QAJ196619 QKE196618:QKF196619 QUA196618:QUB196619 RDW196618:RDX196619 RNS196618:RNT196619 RXO196618:RXP196619 SHK196618:SHL196619 SRG196618:SRH196619 TBC196618:TBD196619 TKY196618:TKZ196619 TUU196618:TUV196619 UEQ196618:UER196619 UOM196618:UON196619 UYI196618:UYJ196619 VIE196618:VIF196619 VSA196618:VSB196619 WBW196618:WBX196619 WLS196618:WLT196619 WVO196618:WVP196619 I262154:J262155 JC262154:JD262155 SY262154:SZ262155 ACU262154:ACV262155 AMQ262154:AMR262155 AWM262154:AWN262155 BGI262154:BGJ262155 BQE262154:BQF262155 CAA262154:CAB262155 CJW262154:CJX262155 CTS262154:CTT262155 DDO262154:DDP262155 DNK262154:DNL262155 DXG262154:DXH262155 EHC262154:EHD262155 EQY262154:EQZ262155 FAU262154:FAV262155 FKQ262154:FKR262155 FUM262154:FUN262155 GEI262154:GEJ262155 GOE262154:GOF262155 GYA262154:GYB262155 HHW262154:HHX262155 HRS262154:HRT262155 IBO262154:IBP262155 ILK262154:ILL262155 IVG262154:IVH262155 JFC262154:JFD262155 JOY262154:JOZ262155 JYU262154:JYV262155 KIQ262154:KIR262155 KSM262154:KSN262155 LCI262154:LCJ262155 LME262154:LMF262155 LWA262154:LWB262155 MFW262154:MFX262155 MPS262154:MPT262155 MZO262154:MZP262155 NJK262154:NJL262155 NTG262154:NTH262155 ODC262154:ODD262155 OMY262154:OMZ262155 OWU262154:OWV262155 PGQ262154:PGR262155 PQM262154:PQN262155 QAI262154:QAJ262155 QKE262154:QKF262155 QUA262154:QUB262155 RDW262154:RDX262155 RNS262154:RNT262155 RXO262154:RXP262155 SHK262154:SHL262155 SRG262154:SRH262155 TBC262154:TBD262155 TKY262154:TKZ262155 TUU262154:TUV262155 UEQ262154:UER262155 UOM262154:UON262155 UYI262154:UYJ262155 VIE262154:VIF262155 VSA262154:VSB262155 WBW262154:WBX262155 WLS262154:WLT262155 WVO262154:WVP262155 I327690:J327691 JC327690:JD327691 SY327690:SZ327691 ACU327690:ACV327691 AMQ327690:AMR327691 AWM327690:AWN327691 BGI327690:BGJ327691 BQE327690:BQF327691 CAA327690:CAB327691 CJW327690:CJX327691 CTS327690:CTT327691 DDO327690:DDP327691 DNK327690:DNL327691 DXG327690:DXH327691 EHC327690:EHD327691 EQY327690:EQZ327691 FAU327690:FAV327691 FKQ327690:FKR327691 FUM327690:FUN327691 GEI327690:GEJ327691 GOE327690:GOF327691 GYA327690:GYB327691 HHW327690:HHX327691 HRS327690:HRT327691 IBO327690:IBP327691 ILK327690:ILL327691 IVG327690:IVH327691 JFC327690:JFD327691 JOY327690:JOZ327691 JYU327690:JYV327691 KIQ327690:KIR327691 KSM327690:KSN327691 LCI327690:LCJ327691 LME327690:LMF327691 LWA327690:LWB327691 MFW327690:MFX327691 MPS327690:MPT327691 MZO327690:MZP327691 NJK327690:NJL327691 NTG327690:NTH327691 ODC327690:ODD327691 OMY327690:OMZ327691 OWU327690:OWV327691 PGQ327690:PGR327691 PQM327690:PQN327691 QAI327690:QAJ327691 QKE327690:QKF327691 QUA327690:QUB327691 RDW327690:RDX327691 RNS327690:RNT327691 RXO327690:RXP327691 SHK327690:SHL327691 SRG327690:SRH327691 TBC327690:TBD327691 TKY327690:TKZ327691 TUU327690:TUV327691 UEQ327690:UER327691 UOM327690:UON327691 UYI327690:UYJ327691 VIE327690:VIF327691 VSA327690:VSB327691 WBW327690:WBX327691 WLS327690:WLT327691 WVO327690:WVP327691 I393226:J393227 JC393226:JD393227 SY393226:SZ393227 ACU393226:ACV393227 AMQ393226:AMR393227 AWM393226:AWN393227 BGI393226:BGJ393227 BQE393226:BQF393227 CAA393226:CAB393227 CJW393226:CJX393227 CTS393226:CTT393227 DDO393226:DDP393227 DNK393226:DNL393227 DXG393226:DXH393227 EHC393226:EHD393227 EQY393226:EQZ393227 FAU393226:FAV393227 FKQ393226:FKR393227 FUM393226:FUN393227 GEI393226:GEJ393227 GOE393226:GOF393227 GYA393226:GYB393227 HHW393226:HHX393227 HRS393226:HRT393227 IBO393226:IBP393227 ILK393226:ILL393227 IVG393226:IVH393227 JFC393226:JFD393227 JOY393226:JOZ393227 JYU393226:JYV393227 KIQ393226:KIR393227 KSM393226:KSN393227 LCI393226:LCJ393227 LME393226:LMF393227 LWA393226:LWB393227 MFW393226:MFX393227 MPS393226:MPT393227 MZO393226:MZP393227 NJK393226:NJL393227 NTG393226:NTH393227 ODC393226:ODD393227 OMY393226:OMZ393227 OWU393226:OWV393227 PGQ393226:PGR393227 PQM393226:PQN393227 QAI393226:QAJ393227 QKE393226:QKF393227 QUA393226:QUB393227 RDW393226:RDX393227 RNS393226:RNT393227 RXO393226:RXP393227 SHK393226:SHL393227 SRG393226:SRH393227 TBC393226:TBD393227 TKY393226:TKZ393227 TUU393226:TUV393227 UEQ393226:UER393227 UOM393226:UON393227 UYI393226:UYJ393227 VIE393226:VIF393227 VSA393226:VSB393227 WBW393226:WBX393227 WLS393226:WLT393227 WVO393226:WVP393227 I458762:J458763 JC458762:JD458763 SY458762:SZ458763 ACU458762:ACV458763 AMQ458762:AMR458763 AWM458762:AWN458763 BGI458762:BGJ458763 BQE458762:BQF458763 CAA458762:CAB458763 CJW458762:CJX458763 CTS458762:CTT458763 DDO458762:DDP458763 DNK458762:DNL458763 DXG458762:DXH458763 EHC458762:EHD458763 EQY458762:EQZ458763 FAU458762:FAV458763 FKQ458762:FKR458763 FUM458762:FUN458763 GEI458762:GEJ458763 GOE458762:GOF458763 GYA458762:GYB458763 HHW458762:HHX458763 HRS458762:HRT458763 IBO458762:IBP458763 ILK458762:ILL458763 IVG458762:IVH458763 JFC458762:JFD458763 JOY458762:JOZ458763 JYU458762:JYV458763 KIQ458762:KIR458763 KSM458762:KSN458763 LCI458762:LCJ458763 LME458762:LMF458763 LWA458762:LWB458763 MFW458762:MFX458763 MPS458762:MPT458763 MZO458762:MZP458763 NJK458762:NJL458763 NTG458762:NTH458763 ODC458762:ODD458763 OMY458762:OMZ458763 OWU458762:OWV458763 PGQ458762:PGR458763 PQM458762:PQN458763 QAI458762:QAJ458763 QKE458762:QKF458763 QUA458762:QUB458763 RDW458762:RDX458763 RNS458762:RNT458763 RXO458762:RXP458763 SHK458762:SHL458763 SRG458762:SRH458763 TBC458762:TBD458763 TKY458762:TKZ458763 TUU458762:TUV458763 UEQ458762:UER458763 UOM458762:UON458763 UYI458762:UYJ458763 VIE458762:VIF458763 VSA458762:VSB458763 WBW458762:WBX458763 WLS458762:WLT458763 WVO458762:WVP458763 I524298:J524299 JC524298:JD524299 SY524298:SZ524299 ACU524298:ACV524299 AMQ524298:AMR524299 AWM524298:AWN524299 BGI524298:BGJ524299 BQE524298:BQF524299 CAA524298:CAB524299 CJW524298:CJX524299 CTS524298:CTT524299 DDO524298:DDP524299 DNK524298:DNL524299 DXG524298:DXH524299 EHC524298:EHD524299 EQY524298:EQZ524299 FAU524298:FAV524299 FKQ524298:FKR524299 FUM524298:FUN524299 GEI524298:GEJ524299 GOE524298:GOF524299 GYA524298:GYB524299 HHW524298:HHX524299 HRS524298:HRT524299 IBO524298:IBP524299 ILK524298:ILL524299 IVG524298:IVH524299 JFC524298:JFD524299 JOY524298:JOZ524299 JYU524298:JYV524299 KIQ524298:KIR524299 KSM524298:KSN524299 LCI524298:LCJ524299 LME524298:LMF524299 LWA524298:LWB524299 MFW524298:MFX524299 MPS524298:MPT524299 MZO524298:MZP524299 NJK524298:NJL524299 NTG524298:NTH524299 ODC524298:ODD524299 OMY524298:OMZ524299 OWU524298:OWV524299 PGQ524298:PGR524299 PQM524298:PQN524299 QAI524298:QAJ524299 QKE524298:QKF524299 QUA524298:QUB524299 RDW524298:RDX524299 RNS524298:RNT524299 RXO524298:RXP524299 SHK524298:SHL524299 SRG524298:SRH524299 TBC524298:TBD524299 TKY524298:TKZ524299 TUU524298:TUV524299 UEQ524298:UER524299 UOM524298:UON524299 UYI524298:UYJ524299 VIE524298:VIF524299 VSA524298:VSB524299 WBW524298:WBX524299 WLS524298:WLT524299 WVO524298:WVP524299 I589834:J589835 JC589834:JD589835 SY589834:SZ589835 ACU589834:ACV589835 AMQ589834:AMR589835 AWM589834:AWN589835 BGI589834:BGJ589835 BQE589834:BQF589835 CAA589834:CAB589835 CJW589834:CJX589835 CTS589834:CTT589835 DDO589834:DDP589835 DNK589834:DNL589835 DXG589834:DXH589835 EHC589834:EHD589835 EQY589834:EQZ589835 FAU589834:FAV589835 FKQ589834:FKR589835 FUM589834:FUN589835 GEI589834:GEJ589835 GOE589834:GOF589835 GYA589834:GYB589835 HHW589834:HHX589835 HRS589834:HRT589835 IBO589834:IBP589835 ILK589834:ILL589835 IVG589834:IVH589835 JFC589834:JFD589835 JOY589834:JOZ589835 JYU589834:JYV589835 KIQ589834:KIR589835 KSM589834:KSN589835 LCI589834:LCJ589835 LME589834:LMF589835 LWA589834:LWB589835 MFW589834:MFX589835 MPS589834:MPT589835 MZO589834:MZP589835 NJK589834:NJL589835 NTG589834:NTH589835 ODC589834:ODD589835 OMY589834:OMZ589835 OWU589834:OWV589835 PGQ589834:PGR589835 PQM589834:PQN589835 QAI589834:QAJ589835 QKE589834:QKF589835 QUA589834:QUB589835 RDW589834:RDX589835 RNS589834:RNT589835 RXO589834:RXP589835 SHK589834:SHL589835 SRG589834:SRH589835 TBC589834:TBD589835 TKY589834:TKZ589835 TUU589834:TUV589835 UEQ589834:UER589835 UOM589834:UON589835 UYI589834:UYJ589835 VIE589834:VIF589835 VSA589834:VSB589835 WBW589834:WBX589835 WLS589834:WLT589835 WVO589834:WVP589835 I655370:J655371 JC655370:JD655371 SY655370:SZ655371 ACU655370:ACV655371 AMQ655370:AMR655371 AWM655370:AWN655371 BGI655370:BGJ655371 BQE655370:BQF655371 CAA655370:CAB655371 CJW655370:CJX655371 CTS655370:CTT655371 DDO655370:DDP655371 DNK655370:DNL655371 DXG655370:DXH655371 EHC655370:EHD655371 EQY655370:EQZ655371 FAU655370:FAV655371 FKQ655370:FKR655371 FUM655370:FUN655371 GEI655370:GEJ655371 GOE655370:GOF655371 GYA655370:GYB655371 HHW655370:HHX655371 HRS655370:HRT655371 IBO655370:IBP655371 ILK655370:ILL655371 IVG655370:IVH655371 JFC655370:JFD655371 JOY655370:JOZ655371 JYU655370:JYV655371 KIQ655370:KIR655371 KSM655370:KSN655371 LCI655370:LCJ655371 LME655370:LMF655371 LWA655370:LWB655371 MFW655370:MFX655371 MPS655370:MPT655371 MZO655370:MZP655371 NJK655370:NJL655371 NTG655370:NTH655371 ODC655370:ODD655371 OMY655370:OMZ655371 OWU655370:OWV655371 PGQ655370:PGR655371 PQM655370:PQN655371 QAI655370:QAJ655371 QKE655370:QKF655371 QUA655370:QUB655371 RDW655370:RDX655371 RNS655370:RNT655371 RXO655370:RXP655371 SHK655370:SHL655371 SRG655370:SRH655371 TBC655370:TBD655371 TKY655370:TKZ655371 TUU655370:TUV655371 UEQ655370:UER655371 UOM655370:UON655371 UYI655370:UYJ655371 VIE655370:VIF655371 VSA655370:VSB655371 WBW655370:WBX655371 WLS655370:WLT655371 WVO655370:WVP655371 I720906:J720907 JC720906:JD720907 SY720906:SZ720907 ACU720906:ACV720907 AMQ720906:AMR720907 AWM720906:AWN720907 BGI720906:BGJ720907 BQE720906:BQF720907 CAA720906:CAB720907 CJW720906:CJX720907 CTS720906:CTT720907 DDO720906:DDP720907 DNK720906:DNL720907 DXG720906:DXH720907 EHC720906:EHD720907 EQY720906:EQZ720907 FAU720906:FAV720907 FKQ720906:FKR720907 FUM720906:FUN720907 GEI720906:GEJ720907 GOE720906:GOF720907 GYA720906:GYB720907 HHW720906:HHX720907 HRS720906:HRT720907 IBO720906:IBP720907 ILK720906:ILL720907 IVG720906:IVH720907 JFC720906:JFD720907 JOY720906:JOZ720907 JYU720906:JYV720907 KIQ720906:KIR720907 KSM720906:KSN720907 LCI720906:LCJ720907 LME720906:LMF720907 LWA720906:LWB720907 MFW720906:MFX720907 MPS720906:MPT720907 MZO720906:MZP720907 NJK720906:NJL720907 NTG720906:NTH720907 ODC720906:ODD720907 OMY720906:OMZ720907 OWU720906:OWV720907 PGQ720906:PGR720907 PQM720906:PQN720907 QAI720906:QAJ720907 QKE720906:QKF720907 QUA720906:QUB720907 RDW720906:RDX720907 RNS720906:RNT720907 RXO720906:RXP720907 SHK720906:SHL720907 SRG720906:SRH720907 TBC720906:TBD720907 TKY720906:TKZ720907 TUU720906:TUV720907 UEQ720906:UER720907 UOM720906:UON720907 UYI720906:UYJ720907 VIE720906:VIF720907 VSA720906:VSB720907 WBW720906:WBX720907 WLS720906:WLT720907 WVO720906:WVP720907 I786442:J786443 JC786442:JD786443 SY786442:SZ786443 ACU786442:ACV786443 AMQ786442:AMR786443 AWM786442:AWN786443 BGI786442:BGJ786443 BQE786442:BQF786443 CAA786442:CAB786443 CJW786442:CJX786443 CTS786442:CTT786443 DDO786442:DDP786443 DNK786442:DNL786443 DXG786442:DXH786443 EHC786442:EHD786443 EQY786442:EQZ786443 FAU786442:FAV786443 FKQ786442:FKR786443 FUM786442:FUN786443 GEI786442:GEJ786443 GOE786442:GOF786443 GYA786442:GYB786443 HHW786442:HHX786443 HRS786442:HRT786443 IBO786442:IBP786443 ILK786442:ILL786443 IVG786442:IVH786443 JFC786442:JFD786443 JOY786442:JOZ786443 JYU786442:JYV786443 KIQ786442:KIR786443 KSM786442:KSN786443 LCI786442:LCJ786443 LME786442:LMF786443 LWA786442:LWB786443 MFW786442:MFX786443 MPS786442:MPT786443 MZO786442:MZP786443 NJK786442:NJL786443 NTG786442:NTH786443 ODC786442:ODD786443 OMY786442:OMZ786443 OWU786442:OWV786443 PGQ786442:PGR786443 PQM786442:PQN786443 QAI786442:QAJ786443 QKE786442:QKF786443 QUA786442:QUB786443 RDW786442:RDX786443 RNS786442:RNT786443 RXO786442:RXP786443 SHK786442:SHL786443 SRG786442:SRH786443 TBC786442:TBD786443 TKY786442:TKZ786443 TUU786442:TUV786443 UEQ786442:UER786443 UOM786442:UON786443 UYI786442:UYJ786443 VIE786442:VIF786443 VSA786442:VSB786443 WBW786442:WBX786443 WLS786442:WLT786443 WVO786442:WVP786443 I851978:J851979 JC851978:JD851979 SY851978:SZ851979 ACU851978:ACV851979 AMQ851978:AMR851979 AWM851978:AWN851979 BGI851978:BGJ851979 BQE851978:BQF851979 CAA851978:CAB851979 CJW851978:CJX851979 CTS851978:CTT851979 DDO851978:DDP851979 DNK851978:DNL851979 DXG851978:DXH851979 EHC851978:EHD851979 EQY851978:EQZ851979 FAU851978:FAV851979 FKQ851978:FKR851979 FUM851978:FUN851979 GEI851978:GEJ851979 GOE851978:GOF851979 GYA851978:GYB851979 HHW851978:HHX851979 HRS851978:HRT851979 IBO851978:IBP851979 ILK851978:ILL851979 IVG851978:IVH851979 JFC851978:JFD851979 JOY851978:JOZ851979 JYU851978:JYV851979 KIQ851978:KIR851979 KSM851978:KSN851979 LCI851978:LCJ851979 LME851978:LMF851979 LWA851978:LWB851979 MFW851978:MFX851979 MPS851978:MPT851979 MZO851978:MZP851979 NJK851978:NJL851979 NTG851978:NTH851979 ODC851978:ODD851979 OMY851978:OMZ851979 OWU851978:OWV851979 PGQ851978:PGR851979 PQM851978:PQN851979 QAI851978:QAJ851979 QKE851978:QKF851979 QUA851978:QUB851979 RDW851978:RDX851979 RNS851978:RNT851979 RXO851978:RXP851979 SHK851978:SHL851979 SRG851978:SRH851979 TBC851978:TBD851979 TKY851978:TKZ851979 TUU851978:TUV851979 UEQ851978:UER851979 UOM851978:UON851979 UYI851978:UYJ851979 VIE851978:VIF851979 VSA851978:VSB851979 WBW851978:WBX851979 WLS851978:WLT851979 WVO851978:WVP851979 I917514:J917515 JC917514:JD917515 SY917514:SZ917515 ACU917514:ACV917515 AMQ917514:AMR917515 AWM917514:AWN917515 BGI917514:BGJ917515 BQE917514:BQF917515 CAA917514:CAB917515 CJW917514:CJX917515 CTS917514:CTT917515 DDO917514:DDP917515 DNK917514:DNL917515 DXG917514:DXH917515 EHC917514:EHD917515 EQY917514:EQZ917515 FAU917514:FAV917515 FKQ917514:FKR917515 FUM917514:FUN917515 GEI917514:GEJ917515 GOE917514:GOF917515 GYA917514:GYB917515 HHW917514:HHX917515 HRS917514:HRT917515 IBO917514:IBP917515 ILK917514:ILL917515 IVG917514:IVH917515 JFC917514:JFD917515 JOY917514:JOZ917515 JYU917514:JYV917515 KIQ917514:KIR917515 KSM917514:KSN917515 LCI917514:LCJ917515 LME917514:LMF917515 LWA917514:LWB917515 MFW917514:MFX917515 MPS917514:MPT917515 MZO917514:MZP917515 NJK917514:NJL917515 NTG917514:NTH917515 ODC917514:ODD917515 OMY917514:OMZ917515 OWU917514:OWV917515 PGQ917514:PGR917515 PQM917514:PQN917515 QAI917514:QAJ917515 QKE917514:QKF917515 QUA917514:QUB917515 RDW917514:RDX917515 RNS917514:RNT917515 RXO917514:RXP917515 SHK917514:SHL917515 SRG917514:SRH917515 TBC917514:TBD917515 TKY917514:TKZ917515 TUU917514:TUV917515 UEQ917514:UER917515 UOM917514:UON917515 UYI917514:UYJ917515 VIE917514:VIF917515 VSA917514:VSB917515 WBW917514:WBX917515 WLS917514:WLT917515 WVO917514:WVP917515 I983050:J983051 JC983050:JD983051 SY983050:SZ983051 ACU983050:ACV983051 AMQ983050:AMR983051 AWM983050:AWN983051 BGI983050:BGJ983051 BQE983050:BQF983051 CAA983050:CAB983051 CJW983050:CJX983051 CTS983050:CTT983051 DDO983050:DDP983051 DNK983050:DNL983051 DXG983050:DXH983051 EHC983050:EHD983051 EQY983050:EQZ983051 FAU983050:FAV983051 FKQ983050:FKR983051 FUM983050:FUN983051 GEI983050:GEJ983051 GOE983050:GOF983051 GYA983050:GYB983051 HHW983050:HHX983051 HRS983050:HRT983051 IBO983050:IBP983051 ILK983050:ILL983051 IVG983050:IVH983051 JFC983050:JFD983051 JOY983050:JOZ983051 JYU983050:JYV983051 KIQ983050:KIR983051 KSM983050:KSN983051 LCI983050:LCJ983051 LME983050:LMF983051 LWA983050:LWB983051 MFW983050:MFX983051 MPS983050:MPT983051 MZO983050:MZP983051 NJK983050:NJL983051 NTG983050:NTH983051 ODC983050:ODD983051 OMY983050:OMZ983051 OWU983050:OWV983051 PGQ983050:PGR983051 PQM983050:PQN983051 QAI983050:QAJ983051 QKE983050:QKF983051 QUA983050:QUB983051 RDW983050:RDX983051 RNS983050:RNT983051 RXO983050:RXP983051 SHK983050:SHL983051 SRG983050:SRH983051 TBC983050:TBD983051 TKY983050:TKZ983051 TUU983050:TUV983051 UEQ983050:UER983051 UOM983050:UON983051 UYI983050:UYJ983051 VIE983050:VIF983051 VSA983050:VSB983051 WBW983050:WBX983051 WLS983050:WLT983051 WVO983050:WVP983051 UOG983055:UOH983056 JF11:JG12 TB11:TC12 ACX11:ACY12 AMT11:AMU12 AWP11:AWQ12 BGL11:BGM12 BQH11:BQI12 CAD11:CAE12 CJZ11:CKA12 CTV11:CTW12 DDR11:DDS12 DNN11:DNO12 DXJ11:DXK12 EHF11:EHG12 ERB11:ERC12 FAX11:FAY12 FKT11:FKU12 FUP11:FUQ12 GEL11:GEM12 GOH11:GOI12 GYD11:GYE12 HHZ11:HIA12 HRV11:HRW12 IBR11:IBS12 ILN11:ILO12 IVJ11:IVK12 JFF11:JFG12 JPB11:JPC12 JYX11:JYY12 KIT11:KIU12 KSP11:KSQ12 LCL11:LCM12 LMH11:LMI12 LWD11:LWE12 MFZ11:MGA12 MPV11:MPW12 MZR11:MZS12 NJN11:NJO12 NTJ11:NTK12 ODF11:ODG12 ONB11:ONC12 OWX11:OWY12 PGT11:PGU12 PQP11:PQQ12 QAL11:QAM12 QKH11:QKI12 QUD11:QUE12 RDZ11:REA12 RNV11:RNW12 RXR11:RXS12 SHN11:SHO12 SRJ11:SRK12 TBF11:TBG12 TLB11:TLC12 TUX11:TUY12 UET11:UEU12 UOP11:UOQ12 UYL11:UYM12 VIH11:VII12 VSD11:VSE12 WBZ11:WCA12 WLV11:WLW12 WVR11:WVS12 L65546:M65547 JF65546:JG65547 TB65546:TC65547 ACX65546:ACY65547 AMT65546:AMU65547 AWP65546:AWQ65547 BGL65546:BGM65547 BQH65546:BQI65547 CAD65546:CAE65547 CJZ65546:CKA65547 CTV65546:CTW65547 DDR65546:DDS65547 DNN65546:DNO65547 DXJ65546:DXK65547 EHF65546:EHG65547 ERB65546:ERC65547 FAX65546:FAY65547 FKT65546:FKU65547 FUP65546:FUQ65547 GEL65546:GEM65547 GOH65546:GOI65547 GYD65546:GYE65547 HHZ65546:HIA65547 HRV65546:HRW65547 IBR65546:IBS65547 ILN65546:ILO65547 IVJ65546:IVK65547 JFF65546:JFG65547 JPB65546:JPC65547 JYX65546:JYY65547 KIT65546:KIU65547 KSP65546:KSQ65547 LCL65546:LCM65547 LMH65546:LMI65547 LWD65546:LWE65547 MFZ65546:MGA65547 MPV65546:MPW65547 MZR65546:MZS65547 NJN65546:NJO65547 NTJ65546:NTK65547 ODF65546:ODG65547 ONB65546:ONC65547 OWX65546:OWY65547 PGT65546:PGU65547 PQP65546:PQQ65547 QAL65546:QAM65547 QKH65546:QKI65547 QUD65546:QUE65547 RDZ65546:REA65547 RNV65546:RNW65547 RXR65546:RXS65547 SHN65546:SHO65547 SRJ65546:SRK65547 TBF65546:TBG65547 TLB65546:TLC65547 TUX65546:TUY65547 UET65546:UEU65547 UOP65546:UOQ65547 UYL65546:UYM65547 VIH65546:VII65547 VSD65546:VSE65547 WBZ65546:WCA65547 WLV65546:WLW65547 WVR65546:WVS65547 L131082:M131083 JF131082:JG131083 TB131082:TC131083 ACX131082:ACY131083 AMT131082:AMU131083 AWP131082:AWQ131083 BGL131082:BGM131083 BQH131082:BQI131083 CAD131082:CAE131083 CJZ131082:CKA131083 CTV131082:CTW131083 DDR131082:DDS131083 DNN131082:DNO131083 DXJ131082:DXK131083 EHF131082:EHG131083 ERB131082:ERC131083 FAX131082:FAY131083 FKT131082:FKU131083 FUP131082:FUQ131083 GEL131082:GEM131083 GOH131082:GOI131083 GYD131082:GYE131083 HHZ131082:HIA131083 HRV131082:HRW131083 IBR131082:IBS131083 ILN131082:ILO131083 IVJ131082:IVK131083 JFF131082:JFG131083 JPB131082:JPC131083 JYX131082:JYY131083 KIT131082:KIU131083 KSP131082:KSQ131083 LCL131082:LCM131083 LMH131082:LMI131083 LWD131082:LWE131083 MFZ131082:MGA131083 MPV131082:MPW131083 MZR131082:MZS131083 NJN131082:NJO131083 NTJ131082:NTK131083 ODF131082:ODG131083 ONB131082:ONC131083 OWX131082:OWY131083 PGT131082:PGU131083 PQP131082:PQQ131083 QAL131082:QAM131083 QKH131082:QKI131083 QUD131082:QUE131083 RDZ131082:REA131083 RNV131082:RNW131083 RXR131082:RXS131083 SHN131082:SHO131083 SRJ131082:SRK131083 TBF131082:TBG131083 TLB131082:TLC131083 TUX131082:TUY131083 UET131082:UEU131083 UOP131082:UOQ131083 UYL131082:UYM131083 VIH131082:VII131083 VSD131082:VSE131083 WBZ131082:WCA131083 WLV131082:WLW131083 WVR131082:WVS131083 L196618:M196619 JF196618:JG196619 TB196618:TC196619 ACX196618:ACY196619 AMT196618:AMU196619 AWP196618:AWQ196619 BGL196618:BGM196619 BQH196618:BQI196619 CAD196618:CAE196619 CJZ196618:CKA196619 CTV196618:CTW196619 DDR196618:DDS196619 DNN196618:DNO196619 DXJ196618:DXK196619 EHF196618:EHG196619 ERB196618:ERC196619 FAX196618:FAY196619 FKT196618:FKU196619 FUP196618:FUQ196619 GEL196618:GEM196619 GOH196618:GOI196619 GYD196618:GYE196619 HHZ196618:HIA196619 HRV196618:HRW196619 IBR196618:IBS196619 ILN196618:ILO196619 IVJ196618:IVK196619 JFF196618:JFG196619 JPB196618:JPC196619 JYX196618:JYY196619 KIT196618:KIU196619 KSP196618:KSQ196619 LCL196618:LCM196619 LMH196618:LMI196619 LWD196618:LWE196619 MFZ196618:MGA196619 MPV196618:MPW196619 MZR196618:MZS196619 NJN196618:NJO196619 NTJ196618:NTK196619 ODF196618:ODG196619 ONB196618:ONC196619 OWX196618:OWY196619 PGT196618:PGU196619 PQP196618:PQQ196619 QAL196618:QAM196619 QKH196618:QKI196619 QUD196618:QUE196619 RDZ196618:REA196619 RNV196618:RNW196619 RXR196618:RXS196619 SHN196618:SHO196619 SRJ196618:SRK196619 TBF196618:TBG196619 TLB196618:TLC196619 TUX196618:TUY196619 UET196618:UEU196619 UOP196618:UOQ196619 UYL196618:UYM196619 VIH196618:VII196619 VSD196618:VSE196619 WBZ196618:WCA196619 WLV196618:WLW196619 WVR196618:WVS196619 L262154:M262155 JF262154:JG262155 TB262154:TC262155 ACX262154:ACY262155 AMT262154:AMU262155 AWP262154:AWQ262155 BGL262154:BGM262155 BQH262154:BQI262155 CAD262154:CAE262155 CJZ262154:CKA262155 CTV262154:CTW262155 DDR262154:DDS262155 DNN262154:DNO262155 DXJ262154:DXK262155 EHF262154:EHG262155 ERB262154:ERC262155 FAX262154:FAY262155 FKT262154:FKU262155 FUP262154:FUQ262155 GEL262154:GEM262155 GOH262154:GOI262155 GYD262154:GYE262155 HHZ262154:HIA262155 HRV262154:HRW262155 IBR262154:IBS262155 ILN262154:ILO262155 IVJ262154:IVK262155 JFF262154:JFG262155 JPB262154:JPC262155 JYX262154:JYY262155 KIT262154:KIU262155 KSP262154:KSQ262155 LCL262154:LCM262155 LMH262154:LMI262155 LWD262154:LWE262155 MFZ262154:MGA262155 MPV262154:MPW262155 MZR262154:MZS262155 NJN262154:NJO262155 NTJ262154:NTK262155 ODF262154:ODG262155 ONB262154:ONC262155 OWX262154:OWY262155 PGT262154:PGU262155 PQP262154:PQQ262155 QAL262154:QAM262155 QKH262154:QKI262155 QUD262154:QUE262155 RDZ262154:REA262155 RNV262154:RNW262155 RXR262154:RXS262155 SHN262154:SHO262155 SRJ262154:SRK262155 TBF262154:TBG262155 TLB262154:TLC262155 TUX262154:TUY262155 UET262154:UEU262155 UOP262154:UOQ262155 UYL262154:UYM262155 VIH262154:VII262155 VSD262154:VSE262155 WBZ262154:WCA262155 WLV262154:WLW262155 WVR262154:WVS262155 L327690:M327691 JF327690:JG327691 TB327690:TC327691 ACX327690:ACY327691 AMT327690:AMU327691 AWP327690:AWQ327691 BGL327690:BGM327691 BQH327690:BQI327691 CAD327690:CAE327691 CJZ327690:CKA327691 CTV327690:CTW327691 DDR327690:DDS327691 DNN327690:DNO327691 DXJ327690:DXK327691 EHF327690:EHG327691 ERB327690:ERC327691 FAX327690:FAY327691 FKT327690:FKU327691 FUP327690:FUQ327691 GEL327690:GEM327691 GOH327690:GOI327691 GYD327690:GYE327691 HHZ327690:HIA327691 HRV327690:HRW327691 IBR327690:IBS327691 ILN327690:ILO327691 IVJ327690:IVK327691 JFF327690:JFG327691 JPB327690:JPC327691 JYX327690:JYY327691 KIT327690:KIU327691 KSP327690:KSQ327691 LCL327690:LCM327691 LMH327690:LMI327691 LWD327690:LWE327691 MFZ327690:MGA327691 MPV327690:MPW327691 MZR327690:MZS327691 NJN327690:NJO327691 NTJ327690:NTK327691 ODF327690:ODG327691 ONB327690:ONC327691 OWX327690:OWY327691 PGT327690:PGU327691 PQP327690:PQQ327691 QAL327690:QAM327691 QKH327690:QKI327691 QUD327690:QUE327691 RDZ327690:REA327691 RNV327690:RNW327691 RXR327690:RXS327691 SHN327690:SHO327691 SRJ327690:SRK327691 TBF327690:TBG327691 TLB327690:TLC327691 TUX327690:TUY327691 UET327690:UEU327691 UOP327690:UOQ327691 UYL327690:UYM327691 VIH327690:VII327691 VSD327690:VSE327691 WBZ327690:WCA327691 WLV327690:WLW327691 WVR327690:WVS327691 L393226:M393227 JF393226:JG393227 TB393226:TC393227 ACX393226:ACY393227 AMT393226:AMU393227 AWP393226:AWQ393227 BGL393226:BGM393227 BQH393226:BQI393227 CAD393226:CAE393227 CJZ393226:CKA393227 CTV393226:CTW393227 DDR393226:DDS393227 DNN393226:DNO393227 DXJ393226:DXK393227 EHF393226:EHG393227 ERB393226:ERC393227 FAX393226:FAY393227 FKT393226:FKU393227 FUP393226:FUQ393227 GEL393226:GEM393227 GOH393226:GOI393227 GYD393226:GYE393227 HHZ393226:HIA393227 HRV393226:HRW393227 IBR393226:IBS393227 ILN393226:ILO393227 IVJ393226:IVK393227 JFF393226:JFG393227 JPB393226:JPC393227 JYX393226:JYY393227 KIT393226:KIU393227 KSP393226:KSQ393227 LCL393226:LCM393227 LMH393226:LMI393227 LWD393226:LWE393227 MFZ393226:MGA393227 MPV393226:MPW393227 MZR393226:MZS393227 NJN393226:NJO393227 NTJ393226:NTK393227 ODF393226:ODG393227 ONB393226:ONC393227 OWX393226:OWY393227 PGT393226:PGU393227 PQP393226:PQQ393227 QAL393226:QAM393227 QKH393226:QKI393227 QUD393226:QUE393227 RDZ393226:REA393227 RNV393226:RNW393227 RXR393226:RXS393227 SHN393226:SHO393227 SRJ393226:SRK393227 TBF393226:TBG393227 TLB393226:TLC393227 TUX393226:TUY393227 UET393226:UEU393227 UOP393226:UOQ393227 UYL393226:UYM393227 VIH393226:VII393227 VSD393226:VSE393227 WBZ393226:WCA393227 WLV393226:WLW393227 WVR393226:WVS393227 L458762:M458763 JF458762:JG458763 TB458762:TC458763 ACX458762:ACY458763 AMT458762:AMU458763 AWP458762:AWQ458763 BGL458762:BGM458763 BQH458762:BQI458763 CAD458762:CAE458763 CJZ458762:CKA458763 CTV458762:CTW458763 DDR458762:DDS458763 DNN458762:DNO458763 DXJ458762:DXK458763 EHF458762:EHG458763 ERB458762:ERC458763 FAX458762:FAY458763 FKT458762:FKU458763 FUP458762:FUQ458763 GEL458762:GEM458763 GOH458762:GOI458763 GYD458762:GYE458763 HHZ458762:HIA458763 HRV458762:HRW458763 IBR458762:IBS458763 ILN458762:ILO458763 IVJ458762:IVK458763 JFF458762:JFG458763 JPB458762:JPC458763 JYX458762:JYY458763 KIT458762:KIU458763 KSP458762:KSQ458763 LCL458762:LCM458763 LMH458762:LMI458763 LWD458762:LWE458763 MFZ458762:MGA458763 MPV458762:MPW458763 MZR458762:MZS458763 NJN458762:NJO458763 NTJ458762:NTK458763 ODF458762:ODG458763 ONB458762:ONC458763 OWX458762:OWY458763 PGT458762:PGU458763 PQP458762:PQQ458763 QAL458762:QAM458763 QKH458762:QKI458763 QUD458762:QUE458763 RDZ458762:REA458763 RNV458762:RNW458763 RXR458762:RXS458763 SHN458762:SHO458763 SRJ458762:SRK458763 TBF458762:TBG458763 TLB458762:TLC458763 TUX458762:TUY458763 UET458762:UEU458763 UOP458762:UOQ458763 UYL458762:UYM458763 VIH458762:VII458763 VSD458762:VSE458763 WBZ458762:WCA458763 WLV458762:WLW458763 WVR458762:WVS458763 L524298:M524299 JF524298:JG524299 TB524298:TC524299 ACX524298:ACY524299 AMT524298:AMU524299 AWP524298:AWQ524299 BGL524298:BGM524299 BQH524298:BQI524299 CAD524298:CAE524299 CJZ524298:CKA524299 CTV524298:CTW524299 DDR524298:DDS524299 DNN524298:DNO524299 DXJ524298:DXK524299 EHF524298:EHG524299 ERB524298:ERC524299 FAX524298:FAY524299 FKT524298:FKU524299 FUP524298:FUQ524299 GEL524298:GEM524299 GOH524298:GOI524299 GYD524298:GYE524299 HHZ524298:HIA524299 HRV524298:HRW524299 IBR524298:IBS524299 ILN524298:ILO524299 IVJ524298:IVK524299 JFF524298:JFG524299 JPB524298:JPC524299 JYX524298:JYY524299 KIT524298:KIU524299 KSP524298:KSQ524299 LCL524298:LCM524299 LMH524298:LMI524299 LWD524298:LWE524299 MFZ524298:MGA524299 MPV524298:MPW524299 MZR524298:MZS524299 NJN524298:NJO524299 NTJ524298:NTK524299 ODF524298:ODG524299 ONB524298:ONC524299 OWX524298:OWY524299 PGT524298:PGU524299 PQP524298:PQQ524299 QAL524298:QAM524299 QKH524298:QKI524299 QUD524298:QUE524299 RDZ524298:REA524299 RNV524298:RNW524299 RXR524298:RXS524299 SHN524298:SHO524299 SRJ524298:SRK524299 TBF524298:TBG524299 TLB524298:TLC524299 TUX524298:TUY524299 UET524298:UEU524299 UOP524298:UOQ524299 UYL524298:UYM524299 VIH524298:VII524299 VSD524298:VSE524299 WBZ524298:WCA524299 WLV524298:WLW524299 WVR524298:WVS524299 L589834:M589835 JF589834:JG589835 TB589834:TC589835 ACX589834:ACY589835 AMT589834:AMU589835 AWP589834:AWQ589835 BGL589834:BGM589835 BQH589834:BQI589835 CAD589834:CAE589835 CJZ589834:CKA589835 CTV589834:CTW589835 DDR589834:DDS589835 DNN589834:DNO589835 DXJ589834:DXK589835 EHF589834:EHG589835 ERB589834:ERC589835 FAX589834:FAY589835 FKT589834:FKU589835 FUP589834:FUQ589835 GEL589834:GEM589835 GOH589834:GOI589835 GYD589834:GYE589835 HHZ589834:HIA589835 HRV589834:HRW589835 IBR589834:IBS589835 ILN589834:ILO589835 IVJ589834:IVK589835 JFF589834:JFG589835 JPB589834:JPC589835 JYX589834:JYY589835 KIT589834:KIU589835 KSP589834:KSQ589835 LCL589834:LCM589835 LMH589834:LMI589835 LWD589834:LWE589835 MFZ589834:MGA589835 MPV589834:MPW589835 MZR589834:MZS589835 NJN589834:NJO589835 NTJ589834:NTK589835 ODF589834:ODG589835 ONB589834:ONC589835 OWX589834:OWY589835 PGT589834:PGU589835 PQP589834:PQQ589835 QAL589834:QAM589835 QKH589834:QKI589835 QUD589834:QUE589835 RDZ589834:REA589835 RNV589834:RNW589835 RXR589834:RXS589835 SHN589834:SHO589835 SRJ589834:SRK589835 TBF589834:TBG589835 TLB589834:TLC589835 TUX589834:TUY589835 UET589834:UEU589835 UOP589834:UOQ589835 UYL589834:UYM589835 VIH589834:VII589835 VSD589834:VSE589835 WBZ589834:WCA589835 WLV589834:WLW589835 WVR589834:WVS589835 L655370:M655371 JF655370:JG655371 TB655370:TC655371 ACX655370:ACY655371 AMT655370:AMU655371 AWP655370:AWQ655371 BGL655370:BGM655371 BQH655370:BQI655371 CAD655370:CAE655371 CJZ655370:CKA655371 CTV655370:CTW655371 DDR655370:DDS655371 DNN655370:DNO655371 DXJ655370:DXK655371 EHF655370:EHG655371 ERB655370:ERC655371 FAX655370:FAY655371 FKT655370:FKU655371 FUP655370:FUQ655371 GEL655370:GEM655371 GOH655370:GOI655371 GYD655370:GYE655371 HHZ655370:HIA655371 HRV655370:HRW655371 IBR655370:IBS655371 ILN655370:ILO655371 IVJ655370:IVK655371 JFF655370:JFG655371 JPB655370:JPC655371 JYX655370:JYY655371 KIT655370:KIU655371 KSP655370:KSQ655371 LCL655370:LCM655371 LMH655370:LMI655371 LWD655370:LWE655371 MFZ655370:MGA655371 MPV655370:MPW655371 MZR655370:MZS655371 NJN655370:NJO655371 NTJ655370:NTK655371 ODF655370:ODG655371 ONB655370:ONC655371 OWX655370:OWY655371 PGT655370:PGU655371 PQP655370:PQQ655371 QAL655370:QAM655371 QKH655370:QKI655371 QUD655370:QUE655371 RDZ655370:REA655371 RNV655370:RNW655371 RXR655370:RXS655371 SHN655370:SHO655371 SRJ655370:SRK655371 TBF655370:TBG655371 TLB655370:TLC655371 TUX655370:TUY655371 UET655370:UEU655371 UOP655370:UOQ655371 UYL655370:UYM655371 VIH655370:VII655371 VSD655370:VSE655371 WBZ655370:WCA655371 WLV655370:WLW655371 WVR655370:WVS655371 L720906:M720907 JF720906:JG720907 TB720906:TC720907 ACX720906:ACY720907 AMT720906:AMU720907 AWP720906:AWQ720907 BGL720906:BGM720907 BQH720906:BQI720907 CAD720906:CAE720907 CJZ720906:CKA720907 CTV720906:CTW720907 DDR720906:DDS720907 DNN720906:DNO720907 DXJ720906:DXK720907 EHF720906:EHG720907 ERB720906:ERC720907 FAX720906:FAY720907 FKT720906:FKU720907 FUP720906:FUQ720907 GEL720906:GEM720907 GOH720906:GOI720907 GYD720906:GYE720907 HHZ720906:HIA720907 HRV720906:HRW720907 IBR720906:IBS720907 ILN720906:ILO720907 IVJ720906:IVK720907 JFF720906:JFG720907 JPB720906:JPC720907 JYX720906:JYY720907 KIT720906:KIU720907 KSP720906:KSQ720907 LCL720906:LCM720907 LMH720906:LMI720907 LWD720906:LWE720907 MFZ720906:MGA720907 MPV720906:MPW720907 MZR720906:MZS720907 NJN720906:NJO720907 NTJ720906:NTK720907 ODF720906:ODG720907 ONB720906:ONC720907 OWX720906:OWY720907 PGT720906:PGU720907 PQP720906:PQQ720907 QAL720906:QAM720907 QKH720906:QKI720907 QUD720906:QUE720907 RDZ720906:REA720907 RNV720906:RNW720907 RXR720906:RXS720907 SHN720906:SHO720907 SRJ720906:SRK720907 TBF720906:TBG720907 TLB720906:TLC720907 TUX720906:TUY720907 UET720906:UEU720907 UOP720906:UOQ720907 UYL720906:UYM720907 VIH720906:VII720907 VSD720906:VSE720907 WBZ720906:WCA720907 WLV720906:WLW720907 WVR720906:WVS720907 L786442:M786443 JF786442:JG786443 TB786442:TC786443 ACX786442:ACY786443 AMT786442:AMU786443 AWP786442:AWQ786443 BGL786442:BGM786443 BQH786442:BQI786443 CAD786442:CAE786443 CJZ786442:CKA786443 CTV786442:CTW786443 DDR786442:DDS786443 DNN786442:DNO786443 DXJ786442:DXK786443 EHF786442:EHG786443 ERB786442:ERC786443 FAX786442:FAY786443 FKT786442:FKU786443 FUP786442:FUQ786443 GEL786442:GEM786443 GOH786442:GOI786443 GYD786442:GYE786443 HHZ786442:HIA786443 HRV786442:HRW786443 IBR786442:IBS786443 ILN786442:ILO786443 IVJ786442:IVK786443 JFF786442:JFG786443 JPB786442:JPC786443 JYX786442:JYY786443 KIT786442:KIU786443 KSP786442:KSQ786443 LCL786442:LCM786443 LMH786442:LMI786443 LWD786442:LWE786443 MFZ786442:MGA786443 MPV786442:MPW786443 MZR786442:MZS786443 NJN786442:NJO786443 NTJ786442:NTK786443 ODF786442:ODG786443 ONB786442:ONC786443 OWX786442:OWY786443 PGT786442:PGU786443 PQP786442:PQQ786443 QAL786442:QAM786443 QKH786442:QKI786443 QUD786442:QUE786443 RDZ786442:REA786443 RNV786442:RNW786443 RXR786442:RXS786443 SHN786442:SHO786443 SRJ786442:SRK786443 TBF786442:TBG786443 TLB786442:TLC786443 TUX786442:TUY786443 UET786442:UEU786443 UOP786442:UOQ786443 UYL786442:UYM786443 VIH786442:VII786443 VSD786442:VSE786443 WBZ786442:WCA786443 WLV786442:WLW786443 WVR786442:WVS786443 L851978:M851979 JF851978:JG851979 TB851978:TC851979 ACX851978:ACY851979 AMT851978:AMU851979 AWP851978:AWQ851979 BGL851978:BGM851979 BQH851978:BQI851979 CAD851978:CAE851979 CJZ851978:CKA851979 CTV851978:CTW851979 DDR851978:DDS851979 DNN851978:DNO851979 DXJ851978:DXK851979 EHF851978:EHG851979 ERB851978:ERC851979 FAX851978:FAY851979 FKT851978:FKU851979 FUP851978:FUQ851979 GEL851978:GEM851979 GOH851978:GOI851979 GYD851978:GYE851979 HHZ851978:HIA851979 HRV851978:HRW851979 IBR851978:IBS851979 ILN851978:ILO851979 IVJ851978:IVK851979 JFF851978:JFG851979 JPB851978:JPC851979 JYX851978:JYY851979 KIT851978:KIU851979 KSP851978:KSQ851979 LCL851978:LCM851979 LMH851978:LMI851979 LWD851978:LWE851979 MFZ851978:MGA851979 MPV851978:MPW851979 MZR851978:MZS851979 NJN851978:NJO851979 NTJ851978:NTK851979 ODF851978:ODG851979 ONB851978:ONC851979 OWX851978:OWY851979 PGT851978:PGU851979 PQP851978:PQQ851979 QAL851978:QAM851979 QKH851978:QKI851979 QUD851978:QUE851979 RDZ851978:REA851979 RNV851978:RNW851979 RXR851978:RXS851979 SHN851978:SHO851979 SRJ851978:SRK851979 TBF851978:TBG851979 TLB851978:TLC851979 TUX851978:TUY851979 UET851978:UEU851979 UOP851978:UOQ851979 UYL851978:UYM851979 VIH851978:VII851979 VSD851978:VSE851979 WBZ851978:WCA851979 WLV851978:WLW851979 WVR851978:WVS851979 L917514:M917515 JF917514:JG917515 TB917514:TC917515 ACX917514:ACY917515 AMT917514:AMU917515 AWP917514:AWQ917515 BGL917514:BGM917515 BQH917514:BQI917515 CAD917514:CAE917515 CJZ917514:CKA917515 CTV917514:CTW917515 DDR917514:DDS917515 DNN917514:DNO917515 DXJ917514:DXK917515 EHF917514:EHG917515 ERB917514:ERC917515 FAX917514:FAY917515 FKT917514:FKU917515 FUP917514:FUQ917515 GEL917514:GEM917515 GOH917514:GOI917515 GYD917514:GYE917515 HHZ917514:HIA917515 HRV917514:HRW917515 IBR917514:IBS917515 ILN917514:ILO917515 IVJ917514:IVK917515 JFF917514:JFG917515 JPB917514:JPC917515 JYX917514:JYY917515 KIT917514:KIU917515 KSP917514:KSQ917515 LCL917514:LCM917515 LMH917514:LMI917515 LWD917514:LWE917515 MFZ917514:MGA917515 MPV917514:MPW917515 MZR917514:MZS917515 NJN917514:NJO917515 NTJ917514:NTK917515 ODF917514:ODG917515 ONB917514:ONC917515 OWX917514:OWY917515 PGT917514:PGU917515 PQP917514:PQQ917515 QAL917514:QAM917515 QKH917514:QKI917515 QUD917514:QUE917515 RDZ917514:REA917515 RNV917514:RNW917515 RXR917514:RXS917515 SHN917514:SHO917515 SRJ917514:SRK917515 TBF917514:TBG917515 TLB917514:TLC917515 TUX917514:TUY917515 UET917514:UEU917515 UOP917514:UOQ917515 UYL917514:UYM917515 VIH917514:VII917515 VSD917514:VSE917515 WBZ917514:WCA917515 WLV917514:WLW917515 WVR917514:WVS917515 L983050:M983051 JF983050:JG983051 TB983050:TC983051 ACX983050:ACY983051 AMT983050:AMU983051 AWP983050:AWQ983051 BGL983050:BGM983051 BQH983050:BQI983051 CAD983050:CAE983051 CJZ983050:CKA983051 CTV983050:CTW983051 DDR983050:DDS983051 DNN983050:DNO983051 DXJ983050:DXK983051 EHF983050:EHG983051 ERB983050:ERC983051 FAX983050:FAY983051 FKT983050:FKU983051 FUP983050:FUQ983051 GEL983050:GEM983051 GOH983050:GOI983051 GYD983050:GYE983051 HHZ983050:HIA983051 HRV983050:HRW983051 IBR983050:IBS983051 ILN983050:ILO983051 IVJ983050:IVK983051 JFF983050:JFG983051 JPB983050:JPC983051 JYX983050:JYY983051 KIT983050:KIU983051 KSP983050:KSQ983051 LCL983050:LCM983051 LMH983050:LMI983051 LWD983050:LWE983051 MFZ983050:MGA983051 MPV983050:MPW983051 MZR983050:MZS983051 NJN983050:NJO983051 NTJ983050:NTK983051 ODF983050:ODG983051 ONB983050:ONC983051 OWX983050:OWY983051 PGT983050:PGU983051 PQP983050:PQQ983051 QAL983050:QAM983051 QKH983050:QKI983051 QUD983050:QUE983051 RDZ983050:REA983051 RNV983050:RNW983051 RXR983050:RXS983051 SHN983050:SHO983051 SRJ983050:SRK983051 TBF983050:TBG983051 TLB983050:TLC983051 TUX983050:TUY983051 UET983050:UEU983051 UOP983050:UOQ983051 UYL983050:UYM983051 VIH983050:VII983051 VSD983050:VSE983051 WBZ983050:WCA983051 WLV983050:WLW983051 WVR983050:WVS983051 UYC983055:UYD983056 JI11:JJ12 TE11:TF12 ADA11:ADB12 AMW11:AMX12 AWS11:AWT12 BGO11:BGP12 BQK11:BQL12 CAG11:CAH12 CKC11:CKD12 CTY11:CTZ12 DDU11:DDV12 DNQ11:DNR12 DXM11:DXN12 EHI11:EHJ12 ERE11:ERF12 FBA11:FBB12 FKW11:FKX12 FUS11:FUT12 GEO11:GEP12 GOK11:GOL12 GYG11:GYH12 HIC11:HID12 HRY11:HRZ12 IBU11:IBV12 ILQ11:ILR12 IVM11:IVN12 JFI11:JFJ12 JPE11:JPF12 JZA11:JZB12 KIW11:KIX12 KSS11:KST12 LCO11:LCP12 LMK11:LML12 LWG11:LWH12 MGC11:MGD12 MPY11:MPZ12 MZU11:MZV12 NJQ11:NJR12 NTM11:NTN12 ODI11:ODJ12 ONE11:ONF12 OXA11:OXB12 PGW11:PGX12 PQS11:PQT12 QAO11:QAP12 QKK11:QKL12 QUG11:QUH12 REC11:RED12 RNY11:RNZ12 RXU11:RXV12 SHQ11:SHR12 SRM11:SRN12 TBI11:TBJ12 TLE11:TLF12 TVA11:TVB12 UEW11:UEX12 UOS11:UOT12 UYO11:UYP12 VIK11:VIL12 VSG11:VSH12 WCC11:WCD12 WLY11:WLZ12 WVU11:WVV12 O65546:P65547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O131082:P131083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O196618:P196619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O262154:P262155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O327690:P327691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O393226:P393227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O458762:P458763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O524298:P524299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O589834:P589835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O655370:P655371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O720906:P720907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O786442:P786443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O851978:P851979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O917514:P917515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O983050:P983051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RNM983055:RNN983056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O65551:P65552 JI65551:JJ65552 TE65551:TF65552 ADA65551:ADB65552 AMW65551:AMX65552 AWS65551:AWT65552 BGO65551:BGP65552 BQK65551:BQL65552 CAG65551:CAH65552 CKC65551:CKD65552 CTY65551:CTZ65552 DDU65551:DDV65552 DNQ65551:DNR65552 DXM65551:DXN65552 EHI65551:EHJ65552 ERE65551:ERF65552 FBA65551:FBB65552 FKW65551:FKX65552 FUS65551:FUT65552 GEO65551:GEP65552 GOK65551:GOL65552 GYG65551:GYH65552 HIC65551:HID65552 HRY65551:HRZ65552 IBU65551:IBV65552 ILQ65551:ILR65552 IVM65551:IVN65552 JFI65551:JFJ65552 JPE65551:JPF65552 JZA65551:JZB65552 KIW65551:KIX65552 KSS65551:KST65552 LCO65551:LCP65552 LMK65551:LML65552 LWG65551:LWH65552 MGC65551:MGD65552 MPY65551:MPZ65552 MZU65551:MZV65552 NJQ65551:NJR65552 NTM65551:NTN65552 ODI65551:ODJ65552 ONE65551:ONF65552 OXA65551:OXB65552 PGW65551:PGX65552 PQS65551:PQT65552 QAO65551:QAP65552 QKK65551:QKL65552 QUG65551:QUH65552 REC65551:RED65552 RNY65551:RNZ65552 RXU65551:RXV65552 SHQ65551:SHR65552 SRM65551:SRN65552 TBI65551:TBJ65552 TLE65551:TLF65552 TVA65551:TVB65552 UEW65551:UEX65552 UOS65551:UOT65552 UYO65551:UYP65552 VIK65551:VIL65552 VSG65551:VSH65552 WCC65551:WCD65552 WLY65551:WLZ65552 WVU65551:WVV65552 O131087:P131088 JI131087:JJ131088 TE131087:TF131088 ADA131087:ADB131088 AMW131087:AMX131088 AWS131087:AWT131088 BGO131087:BGP131088 BQK131087:BQL131088 CAG131087:CAH131088 CKC131087:CKD131088 CTY131087:CTZ131088 DDU131087:DDV131088 DNQ131087:DNR131088 DXM131087:DXN131088 EHI131087:EHJ131088 ERE131087:ERF131088 FBA131087:FBB131088 FKW131087:FKX131088 FUS131087:FUT131088 GEO131087:GEP131088 GOK131087:GOL131088 GYG131087:GYH131088 HIC131087:HID131088 HRY131087:HRZ131088 IBU131087:IBV131088 ILQ131087:ILR131088 IVM131087:IVN131088 JFI131087:JFJ131088 JPE131087:JPF131088 JZA131087:JZB131088 KIW131087:KIX131088 KSS131087:KST131088 LCO131087:LCP131088 LMK131087:LML131088 LWG131087:LWH131088 MGC131087:MGD131088 MPY131087:MPZ131088 MZU131087:MZV131088 NJQ131087:NJR131088 NTM131087:NTN131088 ODI131087:ODJ131088 ONE131087:ONF131088 OXA131087:OXB131088 PGW131087:PGX131088 PQS131087:PQT131088 QAO131087:QAP131088 QKK131087:QKL131088 QUG131087:QUH131088 REC131087:RED131088 RNY131087:RNZ131088 RXU131087:RXV131088 SHQ131087:SHR131088 SRM131087:SRN131088 TBI131087:TBJ131088 TLE131087:TLF131088 TVA131087:TVB131088 UEW131087:UEX131088 UOS131087:UOT131088 UYO131087:UYP131088 VIK131087:VIL131088 VSG131087:VSH131088 WCC131087:WCD131088 WLY131087:WLZ131088 WVU131087:WVV131088 O196623:P196624 JI196623:JJ196624 TE196623:TF196624 ADA196623:ADB196624 AMW196623:AMX196624 AWS196623:AWT196624 BGO196623:BGP196624 BQK196623:BQL196624 CAG196623:CAH196624 CKC196623:CKD196624 CTY196623:CTZ196624 DDU196623:DDV196624 DNQ196623:DNR196624 DXM196623:DXN196624 EHI196623:EHJ196624 ERE196623:ERF196624 FBA196623:FBB196624 FKW196623:FKX196624 FUS196623:FUT196624 GEO196623:GEP196624 GOK196623:GOL196624 GYG196623:GYH196624 HIC196623:HID196624 HRY196623:HRZ196624 IBU196623:IBV196624 ILQ196623:ILR196624 IVM196623:IVN196624 JFI196623:JFJ196624 JPE196623:JPF196624 JZA196623:JZB196624 KIW196623:KIX196624 KSS196623:KST196624 LCO196623:LCP196624 LMK196623:LML196624 LWG196623:LWH196624 MGC196623:MGD196624 MPY196623:MPZ196624 MZU196623:MZV196624 NJQ196623:NJR196624 NTM196623:NTN196624 ODI196623:ODJ196624 ONE196623:ONF196624 OXA196623:OXB196624 PGW196623:PGX196624 PQS196623:PQT196624 QAO196623:QAP196624 QKK196623:QKL196624 QUG196623:QUH196624 REC196623:RED196624 RNY196623:RNZ196624 RXU196623:RXV196624 SHQ196623:SHR196624 SRM196623:SRN196624 TBI196623:TBJ196624 TLE196623:TLF196624 TVA196623:TVB196624 UEW196623:UEX196624 UOS196623:UOT196624 UYO196623:UYP196624 VIK196623:VIL196624 VSG196623:VSH196624 WCC196623:WCD196624 WLY196623:WLZ196624 WVU196623:WVV196624 O262159:P262160 JI262159:JJ262160 TE262159:TF262160 ADA262159:ADB262160 AMW262159:AMX262160 AWS262159:AWT262160 BGO262159:BGP262160 BQK262159:BQL262160 CAG262159:CAH262160 CKC262159:CKD262160 CTY262159:CTZ262160 DDU262159:DDV262160 DNQ262159:DNR262160 DXM262159:DXN262160 EHI262159:EHJ262160 ERE262159:ERF262160 FBA262159:FBB262160 FKW262159:FKX262160 FUS262159:FUT262160 GEO262159:GEP262160 GOK262159:GOL262160 GYG262159:GYH262160 HIC262159:HID262160 HRY262159:HRZ262160 IBU262159:IBV262160 ILQ262159:ILR262160 IVM262159:IVN262160 JFI262159:JFJ262160 JPE262159:JPF262160 JZA262159:JZB262160 KIW262159:KIX262160 KSS262159:KST262160 LCO262159:LCP262160 LMK262159:LML262160 LWG262159:LWH262160 MGC262159:MGD262160 MPY262159:MPZ262160 MZU262159:MZV262160 NJQ262159:NJR262160 NTM262159:NTN262160 ODI262159:ODJ262160 ONE262159:ONF262160 OXA262159:OXB262160 PGW262159:PGX262160 PQS262159:PQT262160 QAO262159:QAP262160 QKK262159:QKL262160 QUG262159:QUH262160 REC262159:RED262160 RNY262159:RNZ262160 RXU262159:RXV262160 SHQ262159:SHR262160 SRM262159:SRN262160 TBI262159:TBJ262160 TLE262159:TLF262160 TVA262159:TVB262160 UEW262159:UEX262160 UOS262159:UOT262160 UYO262159:UYP262160 VIK262159:VIL262160 VSG262159:VSH262160 WCC262159:WCD262160 WLY262159:WLZ262160 WVU262159:WVV262160 O327695:P327696 JI327695:JJ327696 TE327695:TF327696 ADA327695:ADB327696 AMW327695:AMX327696 AWS327695:AWT327696 BGO327695:BGP327696 BQK327695:BQL327696 CAG327695:CAH327696 CKC327695:CKD327696 CTY327695:CTZ327696 DDU327695:DDV327696 DNQ327695:DNR327696 DXM327695:DXN327696 EHI327695:EHJ327696 ERE327695:ERF327696 FBA327695:FBB327696 FKW327695:FKX327696 FUS327695:FUT327696 GEO327695:GEP327696 GOK327695:GOL327696 GYG327695:GYH327696 HIC327695:HID327696 HRY327695:HRZ327696 IBU327695:IBV327696 ILQ327695:ILR327696 IVM327695:IVN327696 JFI327695:JFJ327696 JPE327695:JPF327696 JZA327695:JZB327696 KIW327695:KIX327696 KSS327695:KST327696 LCO327695:LCP327696 LMK327695:LML327696 LWG327695:LWH327696 MGC327695:MGD327696 MPY327695:MPZ327696 MZU327695:MZV327696 NJQ327695:NJR327696 NTM327695:NTN327696 ODI327695:ODJ327696 ONE327695:ONF327696 OXA327695:OXB327696 PGW327695:PGX327696 PQS327695:PQT327696 QAO327695:QAP327696 QKK327695:QKL327696 QUG327695:QUH327696 REC327695:RED327696 RNY327695:RNZ327696 RXU327695:RXV327696 SHQ327695:SHR327696 SRM327695:SRN327696 TBI327695:TBJ327696 TLE327695:TLF327696 TVA327695:TVB327696 UEW327695:UEX327696 UOS327695:UOT327696 UYO327695:UYP327696 VIK327695:VIL327696 VSG327695:VSH327696 WCC327695:WCD327696 WLY327695:WLZ327696 WVU327695:WVV327696 O393231:P393232 JI393231:JJ393232 TE393231:TF393232 ADA393231:ADB393232 AMW393231:AMX393232 AWS393231:AWT393232 BGO393231:BGP393232 BQK393231:BQL393232 CAG393231:CAH393232 CKC393231:CKD393232 CTY393231:CTZ393232 DDU393231:DDV393232 DNQ393231:DNR393232 DXM393231:DXN393232 EHI393231:EHJ393232 ERE393231:ERF393232 FBA393231:FBB393232 FKW393231:FKX393232 FUS393231:FUT393232 GEO393231:GEP393232 GOK393231:GOL393232 GYG393231:GYH393232 HIC393231:HID393232 HRY393231:HRZ393232 IBU393231:IBV393232 ILQ393231:ILR393232 IVM393231:IVN393232 JFI393231:JFJ393232 JPE393231:JPF393232 JZA393231:JZB393232 KIW393231:KIX393232 KSS393231:KST393232 LCO393231:LCP393232 LMK393231:LML393232 LWG393231:LWH393232 MGC393231:MGD393232 MPY393231:MPZ393232 MZU393231:MZV393232 NJQ393231:NJR393232 NTM393231:NTN393232 ODI393231:ODJ393232 ONE393231:ONF393232 OXA393231:OXB393232 PGW393231:PGX393232 PQS393231:PQT393232 QAO393231:QAP393232 QKK393231:QKL393232 QUG393231:QUH393232 REC393231:RED393232 RNY393231:RNZ393232 RXU393231:RXV393232 SHQ393231:SHR393232 SRM393231:SRN393232 TBI393231:TBJ393232 TLE393231:TLF393232 TVA393231:TVB393232 UEW393231:UEX393232 UOS393231:UOT393232 UYO393231:UYP393232 VIK393231:VIL393232 VSG393231:VSH393232 WCC393231:WCD393232 WLY393231:WLZ393232 WVU393231:WVV393232 O458767:P458768 JI458767:JJ458768 TE458767:TF458768 ADA458767:ADB458768 AMW458767:AMX458768 AWS458767:AWT458768 BGO458767:BGP458768 BQK458767:BQL458768 CAG458767:CAH458768 CKC458767:CKD458768 CTY458767:CTZ458768 DDU458767:DDV458768 DNQ458767:DNR458768 DXM458767:DXN458768 EHI458767:EHJ458768 ERE458767:ERF458768 FBA458767:FBB458768 FKW458767:FKX458768 FUS458767:FUT458768 GEO458767:GEP458768 GOK458767:GOL458768 GYG458767:GYH458768 HIC458767:HID458768 HRY458767:HRZ458768 IBU458767:IBV458768 ILQ458767:ILR458768 IVM458767:IVN458768 JFI458767:JFJ458768 JPE458767:JPF458768 JZA458767:JZB458768 KIW458767:KIX458768 KSS458767:KST458768 LCO458767:LCP458768 LMK458767:LML458768 LWG458767:LWH458768 MGC458767:MGD458768 MPY458767:MPZ458768 MZU458767:MZV458768 NJQ458767:NJR458768 NTM458767:NTN458768 ODI458767:ODJ458768 ONE458767:ONF458768 OXA458767:OXB458768 PGW458767:PGX458768 PQS458767:PQT458768 QAO458767:QAP458768 QKK458767:QKL458768 QUG458767:QUH458768 REC458767:RED458768 RNY458767:RNZ458768 RXU458767:RXV458768 SHQ458767:SHR458768 SRM458767:SRN458768 TBI458767:TBJ458768 TLE458767:TLF458768 TVA458767:TVB458768 UEW458767:UEX458768 UOS458767:UOT458768 UYO458767:UYP458768 VIK458767:VIL458768 VSG458767:VSH458768 WCC458767:WCD458768 WLY458767:WLZ458768 WVU458767:WVV458768 O524303:P524304 JI524303:JJ524304 TE524303:TF524304 ADA524303:ADB524304 AMW524303:AMX524304 AWS524303:AWT524304 BGO524303:BGP524304 BQK524303:BQL524304 CAG524303:CAH524304 CKC524303:CKD524304 CTY524303:CTZ524304 DDU524303:DDV524304 DNQ524303:DNR524304 DXM524303:DXN524304 EHI524303:EHJ524304 ERE524303:ERF524304 FBA524303:FBB524304 FKW524303:FKX524304 FUS524303:FUT524304 GEO524303:GEP524304 GOK524303:GOL524304 GYG524303:GYH524304 HIC524303:HID524304 HRY524303:HRZ524304 IBU524303:IBV524304 ILQ524303:ILR524304 IVM524303:IVN524304 JFI524303:JFJ524304 JPE524303:JPF524304 JZA524303:JZB524304 KIW524303:KIX524304 KSS524303:KST524304 LCO524303:LCP524304 LMK524303:LML524304 LWG524303:LWH524304 MGC524303:MGD524304 MPY524303:MPZ524304 MZU524303:MZV524304 NJQ524303:NJR524304 NTM524303:NTN524304 ODI524303:ODJ524304 ONE524303:ONF524304 OXA524303:OXB524304 PGW524303:PGX524304 PQS524303:PQT524304 QAO524303:QAP524304 QKK524303:QKL524304 QUG524303:QUH524304 REC524303:RED524304 RNY524303:RNZ524304 RXU524303:RXV524304 SHQ524303:SHR524304 SRM524303:SRN524304 TBI524303:TBJ524304 TLE524303:TLF524304 TVA524303:TVB524304 UEW524303:UEX524304 UOS524303:UOT524304 UYO524303:UYP524304 VIK524303:VIL524304 VSG524303:VSH524304 WCC524303:WCD524304 WLY524303:WLZ524304 WVU524303:WVV524304 O589839:P589840 JI589839:JJ589840 TE589839:TF589840 ADA589839:ADB589840 AMW589839:AMX589840 AWS589839:AWT589840 BGO589839:BGP589840 BQK589839:BQL589840 CAG589839:CAH589840 CKC589839:CKD589840 CTY589839:CTZ589840 DDU589839:DDV589840 DNQ589839:DNR589840 DXM589839:DXN589840 EHI589839:EHJ589840 ERE589839:ERF589840 FBA589839:FBB589840 FKW589839:FKX589840 FUS589839:FUT589840 GEO589839:GEP589840 GOK589839:GOL589840 GYG589839:GYH589840 HIC589839:HID589840 HRY589839:HRZ589840 IBU589839:IBV589840 ILQ589839:ILR589840 IVM589839:IVN589840 JFI589839:JFJ589840 JPE589839:JPF589840 JZA589839:JZB589840 KIW589839:KIX589840 KSS589839:KST589840 LCO589839:LCP589840 LMK589839:LML589840 LWG589839:LWH589840 MGC589839:MGD589840 MPY589839:MPZ589840 MZU589839:MZV589840 NJQ589839:NJR589840 NTM589839:NTN589840 ODI589839:ODJ589840 ONE589839:ONF589840 OXA589839:OXB589840 PGW589839:PGX589840 PQS589839:PQT589840 QAO589839:QAP589840 QKK589839:QKL589840 QUG589839:QUH589840 REC589839:RED589840 RNY589839:RNZ589840 RXU589839:RXV589840 SHQ589839:SHR589840 SRM589839:SRN589840 TBI589839:TBJ589840 TLE589839:TLF589840 TVA589839:TVB589840 UEW589839:UEX589840 UOS589839:UOT589840 UYO589839:UYP589840 VIK589839:VIL589840 VSG589839:VSH589840 WCC589839:WCD589840 WLY589839:WLZ589840 WVU589839:WVV589840 O655375:P655376 JI655375:JJ655376 TE655375:TF655376 ADA655375:ADB655376 AMW655375:AMX655376 AWS655375:AWT655376 BGO655375:BGP655376 BQK655375:BQL655376 CAG655375:CAH655376 CKC655375:CKD655376 CTY655375:CTZ655376 DDU655375:DDV655376 DNQ655375:DNR655376 DXM655375:DXN655376 EHI655375:EHJ655376 ERE655375:ERF655376 FBA655375:FBB655376 FKW655375:FKX655376 FUS655375:FUT655376 GEO655375:GEP655376 GOK655375:GOL655376 GYG655375:GYH655376 HIC655375:HID655376 HRY655375:HRZ655376 IBU655375:IBV655376 ILQ655375:ILR655376 IVM655375:IVN655376 JFI655375:JFJ655376 JPE655375:JPF655376 JZA655375:JZB655376 KIW655375:KIX655376 KSS655375:KST655376 LCO655375:LCP655376 LMK655375:LML655376 LWG655375:LWH655376 MGC655375:MGD655376 MPY655375:MPZ655376 MZU655375:MZV655376 NJQ655375:NJR655376 NTM655375:NTN655376 ODI655375:ODJ655376 ONE655375:ONF655376 OXA655375:OXB655376 PGW655375:PGX655376 PQS655375:PQT655376 QAO655375:QAP655376 QKK655375:QKL655376 QUG655375:QUH655376 REC655375:RED655376 RNY655375:RNZ655376 RXU655375:RXV655376 SHQ655375:SHR655376 SRM655375:SRN655376 TBI655375:TBJ655376 TLE655375:TLF655376 TVA655375:TVB655376 UEW655375:UEX655376 UOS655375:UOT655376 UYO655375:UYP655376 VIK655375:VIL655376 VSG655375:VSH655376 WCC655375:WCD655376 WLY655375:WLZ655376 WVU655375:WVV655376 O720911:P720912 JI720911:JJ720912 TE720911:TF720912 ADA720911:ADB720912 AMW720911:AMX720912 AWS720911:AWT720912 BGO720911:BGP720912 BQK720911:BQL720912 CAG720911:CAH720912 CKC720911:CKD720912 CTY720911:CTZ720912 DDU720911:DDV720912 DNQ720911:DNR720912 DXM720911:DXN720912 EHI720911:EHJ720912 ERE720911:ERF720912 FBA720911:FBB720912 FKW720911:FKX720912 FUS720911:FUT720912 GEO720911:GEP720912 GOK720911:GOL720912 GYG720911:GYH720912 HIC720911:HID720912 HRY720911:HRZ720912 IBU720911:IBV720912 ILQ720911:ILR720912 IVM720911:IVN720912 JFI720911:JFJ720912 JPE720911:JPF720912 JZA720911:JZB720912 KIW720911:KIX720912 KSS720911:KST720912 LCO720911:LCP720912 LMK720911:LML720912 LWG720911:LWH720912 MGC720911:MGD720912 MPY720911:MPZ720912 MZU720911:MZV720912 NJQ720911:NJR720912 NTM720911:NTN720912 ODI720911:ODJ720912 ONE720911:ONF720912 OXA720911:OXB720912 PGW720911:PGX720912 PQS720911:PQT720912 QAO720911:QAP720912 QKK720911:QKL720912 QUG720911:QUH720912 REC720911:RED720912 RNY720911:RNZ720912 RXU720911:RXV720912 SHQ720911:SHR720912 SRM720911:SRN720912 TBI720911:TBJ720912 TLE720911:TLF720912 TVA720911:TVB720912 UEW720911:UEX720912 UOS720911:UOT720912 UYO720911:UYP720912 VIK720911:VIL720912 VSG720911:VSH720912 WCC720911:WCD720912 WLY720911:WLZ720912 WVU720911:WVV720912 O786447:P786448 JI786447:JJ786448 TE786447:TF786448 ADA786447:ADB786448 AMW786447:AMX786448 AWS786447:AWT786448 BGO786447:BGP786448 BQK786447:BQL786448 CAG786447:CAH786448 CKC786447:CKD786448 CTY786447:CTZ786448 DDU786447:DDV786448 DNQ786447:DNR786448 DXM786447:DXN786448 EHI786447:EHJ786448 ERE786447:ERF786448 FBA786447:FBB786448 FKW786447:FKX786448 FUS786447:FUT786448 GEO786447:GEP786448 GOK786447:GOL786448 GYG786447:GYH786448 HIC786447:HID786448 HRY786447:HRZ786448 IBU786447:IBV786448 ILQ786447:ILR786448 IVM786447:IVN786448 JFI786447:JFJ786448 JPE786447:JPF786448 JZA786447:JZB786448 KIW786447:KIX786448 KSS786447:KST786448 LCO786447:LCP786448 LMK786447:LML786448 LWG786447:LWH786448 MGC786447:MGD786448 MPY786447:MPZ786448 MZU786447:MZV786448 NJQ786447:NJR786448 NTM786447:NTN786448 ODI786447:ODJ786448 ONE786447:ONF786448 OXA786447:OXB786448 PGW786447:PGX786448 PQS786447:PQT786448 QAO786447:QAP786448 QKK786447:QKL786448 QUG786447:QUH786448 REC786447:RED786448 RNY786447:RNZ786448 RXU786447:RXV786448 SHQ786447:SHR786448 SRM786447:SRN786448 TBI786447:TBJ786448 TLE786447:TLF786448 TVA786447:TVB786448 UEW786447:UEX786448 UOS786447:UOT786448 UYO786447:UYP786448 VIK786447:VIL786448 VSG786447:VSH786448 WCC786447:WCD786448 WLY786447:WLZ786448 WVU786447:WVV786448 O851983:P851984 JI851983:JJ851984 TE851983:TF851984 ADA851983:ADB851984 AMW851983:AMX851984 AWS851983:AWT851984 BGO851983:BGP851984 BQK851983:BQL851984 CAG851983:CAH851984 CKC851983:CKD851984 CTY851983:CTZ851984 DDU851983:DDV851984 DNQ851983:DNR851984 DXM851983:DXN851984 EHI851983:EHJ851984 ERE851983:ERF851984 FBA851983:FBB851984 FKW851983:FKX851984 FUS851983:FUT851984 GEO851983:GEP851984 GOK851983:GOL851984 GYG851983:GYH851984 HIC851983:HID851984 HRY851983:HRZ851984 IBU851983:IBV851984 ILQ851983:ILR851984 IVM851983:IVN851984 JFI851983:JFJ851984 JPE851983:JPF851984 JZA851983:JZB851984 KIW851983:KIX851984 KSS851983:KST851984 LCO851983:LCP851984 LMK851983:LML851984 LWG851983:LWH851984 MGC851983:MGD851984 MPY851983:MPZ851984 MZU851983:MZV851984 NJQ851983:NJR851984 NTM851983:NTN851984 ODI851983:ODJ851984 ONE851983:ONF851984 OXA851983:OXB851984 PGW851983:PGX851984 PQS851983:PQT851984 QAO851983:QAP851984 QKK851983:QKL851984 QUG851983:QUH851984 REC851983:RED851984 RNY851983:RNZ851984 RXU851983:RXV851984 SHQ851983:SHR851984 SRM851983:SRN851984 TBI851983:TBJ851984 TLE851983:TLF851984 TVA851983:TVB851984 UEW851983:UEX851984 UOS851983:UOT851984 UYO851983:UYP851984 VIK851983:VIL851984 VSG851983:VSH851984 WCC851983:WCD851984 WLY851983:WLZ851984 WVU851983:WVV851984 O917519:P917520 JI917519:JJ917520 TE917519:TF917520 ADA917519:ADB917520 AMW917519:AMX917520 AWS917519:AWT917520 BGO917519:BGP917520 BQK917519:BQL917520 CAG917519:CAH917520 CKC917519:CKD917520 CTY917519:CTZ917520 DDU917519:DDV917520 DNQ917519:DNR917520 DXM917519:DXN917520 EHI917519:EHJ917520 ERE917519:ERF917520 FBA917519:FBB917520 FKW917519:FKX917520 FUS917519:FUT917520 GEO917519:GEP917520 GOK917519:GOL917520 GYG917519:GYH917520 HIC917519:HID917520 HRY917519:HRZ917520 IBU917519:IBV917520 ILQ917519:ILR917520 IVM917519:IVN917520 JFI917519:JFJ917520 JPE917519:JPF917520 JZA917519:JZB917520 KIW917519:KIX917520 KSS917519:KST917520 LCO917519:LCP917520 LMK917519:LML917520 LWG917519:LWH917520 MGC917519:MGD917520 MPY917519:MPZ917520 MZU917519:MZV917520 NJQ917519:NJR917520 NTM917519:NTN917520 ODI917519:ODJ917520 ONE917519:ONF917520 OXA917519:OXB917520 PGW917519:PGX917520 PQS917519:PQT917520 QAO917519:QAP917520 QKK917519:QKL917520 QUG917519:QUH917520 REC917519:RED917520 RNY917519:RNZ917520 RXU917519:RXV917520 SHQ917519:SHR917520 SRM917519:SRN917520 TBI917519:TBJ917520 TLE917519:TLF917520 TVA917519:TVB917520 UEW917519:UEX917520 UOS917519:UOT917520 UYO917519:UYP917520 VIK917519:VIL917520 VSG917519:VSH917520 WCC917519:WCD917520 WLY917519:WLZ917520 WVU917519:WVV917520 O983055:P983056 JI983055:JJ983056 TE983055:TF983056 ADA983055:ADB983056 AMW983055:AMX983056 AWS983055:AWT983056 BGO983055:BGP983056 BQK983055:BQL983056 CAG983055:CAH983056 CKC983055:CKD983056 CTY983055:CTZ983056 DDU983055:DDV983056 DNQ983055:DNR983056 DXM983055:DXN983056 EHI983055:EHJ983056 ERE983055:ERF983056 FBA983055:FBB983056 FKW983055:FKX983056 FUS983055:FUT983056 GEO983055:GEP983056 GOK983055:GOL983056 GYG983055:GYH983056 HIC983055:HID983056 HRY983055:HRZ983056 IBU983055:IBV983056 ILQ983055:ILR983056 IVM983055:IVN983056 JFI983055:JFJ983056 JPE983055:JPF983056 JZA983055:JZB983056 KIW983055:KIX983056 KSS983055:KST983056 LCO983055:LCP983056 LMK983055:LML983056 LWG983055:LWH983056 MGC983055:MGD983056 MPY983055:MPZ983056 MZU983055:MZV983056 NJQ983055:NJR983056 NTM983055:NTN983056 ODI983055:ODJ983056 ONE983055:ONF983056 OXA983055:OXB983056 PGW983055:PGX983056 PQS983055:PQT983056 QAO983055:QAP983056 QKK983055:QKL983056 QUG983055:QUH983056 REC983055:RED983056 RNY983055:RNZ983056 RXU983055:RXV983056 SHQ983055:SHR983056 SRM983055:SRN983056 TBI983055:TBJ983056 TLE983055:TLF983056 TVA983055:TVB983056 UEW983055:UEX983056 UOS983055:UOT983056 UYO983055:UYP983056 VIK983055:VIL983056 VSG983055:VSH983056 WCC983055:WCD983056 WLY983055:WLZ983056 WVU983055:WVV983056 RXI983055:RXJ983056 JF16:JG16 TB16:TC16 ACX16:ACY16 AMT16:AMU16 AWP16:AWQ16 BGL16:BGM16 BQH16:BQI16 CAD16:CAE16 CJZ16:CKA16 CTV16:CTW16 DDR16:DDS16 DNN16:DNO16 DXJ16:DXK16 EHF16:EHG16 ERB16:ERC16 FAX16:FAY16 FKT16:FKU16 FUP16:FUQ16 GEL16:GEM16 GOH16:GOI16 GYD16:GYE16 HHZ16:HIA16 HRV16:HRW16 IBR16:IBS16 ILN16:ILO16 IVJ16:IVK16 JFF16:JFG16 JPB16:JPC16 JYX16:JYY16 KIT16:KIU16 KSP16:KSQ16 LCL16:LCM16 LMH16:LMI16 LWD16:LWE16 MFZ16:MGA16 MPV16:MPW16 MZR16:MZS16 NJN16:NJO16 NTJ16:NTK16 ODF16:ODG16 ONB16:ONC16 OWX16:OWY16 PGT16:PGU16 PQP16:PQQ16 QAL16:QAM16 QKH16:QKI16 QUD16:QUE16 RDZ16:REA16 RNV16:RNW16 RXR16:RXS16 SHN16:SHO16 SRJ16:SRK16 TBF16:TBG16 TLB16:TLC16 TUX16:TUY16 UET16:UEU16 UOP16:UOQ16 UYL16:UYM16 VIH16:VII16 VSD16:VSE16 WBZ16:WCA16 WLV16:WLW16 WVR16:WVS16 L65551:M65552 JF65551:JG65552 TB65551:TC65552 ACX65551:ACY65552 AMT65551:AMU65552 AWP65551:AWQ65552 BGL65551:BGM65552 BQH65551:BQI65552 CAD65551:CAE65552 CJZ65551:CKA65552 CTV65551:CTW65552 DDR65551:DDS65552 DNN65551:DNO65552 DXJ65551:DXK65552 EHF65551:EHG65552 ERB65551:ERC65552 FAX65551:FAY65552 FKT65551:FKU65552 FUP65551:FUQ65552 GEL65551:GEM65552 GOH65551:GOI65552 GYD65551:GYE65552 HHZ65551:HIA65552 HRV65551:HRW65552 IBR65551:IBS65552 ILN65551:ILO65552 IVJ65551:IVK65552 JFF65551:JFG65552 JPB65551:JPC65552 JYX65551:JYY65552 KIT65551:KIU65552 KSP65551:KSQ65552 LCL65551:LCM65552 LMH65551:LMI65552 LWD65551:LWE65552 MFZ65551:MGA65552 MPV65551:MPW65552 MZR65551:MZS65552 NJN65551:NJO65552 NTJ65551:NTK65552 ODF65551:ODG65552 ONB65551:ONC65552 OWX65551:OWY65552 PGT65551:PGU65552 PQP65551:PQQ65552 QAL65551:QAM65552 QKH65551:QKI65552 QUD65551:QUE65552 RDZ65551:REA65552 RNV65551:RNW65552 RXR65551:RXS65552 SHN65551:SHO65552 SRJ65551:SRK65552 TBF65551:TBG65552 TLB65551:TLC65552 TUX65551:TUY65552 UET65551:UEU65552 UOP65551:UOQ65552 UYL65551:UYM65552 VIH65551:VII65552 VSD65551:VSE65552 WBZ65551:WCA65552 WLV65551:WLW65552 WVR65551:WVS65552 L131087:M131088 JF131087:JG131088 TB131087:TC131088 ACX131087:ACY131088 AMT131087:AMU131088 AWP131087:AWQ131088 BGL131087:BGM131088 BQH131087:BQI131088 CAD131087:CAE131088 CJZ131087:CKA131088 CTV131087:CTW131088 DDR131087:DDS131088 DNN131087:DNO131088 DXJ131087:DXK131088 EHF131087:EHG131088 ERB131087:ERC131088 FAX131087:FAY131088 FKT131087:FKU131088 FUP131087:FUQ131088 GEL131087:GEM131088 GOH131087:GOI131088 GYD131087:GYE131088 HHZ131087:HIA131088 HRV131087:HRW131088 IBR131087:IBS131088 ILN131087:ILO131088 IVJ131087:IVK131088 JFF131087:JFG131088 JPB131087:JPC131088 JYX131087:JYY131088 KIT131087:KIU131088 KSP131087:KSQ131088 LCL131087:LCM131088 LMH131087:LMI131088 LWD131087:LWE131088 MFZ131087:MGA131088 MPV131087:MPW131088 MZR131087:MZS131088 NJN131087:NJO131088 NTJ131087:NTK131088 ODF131087:ODG131088 ONB131087:ONC131088 OWX131087:OWY131088 PGT131087:PGU131088 PQP131087:PQQ131088 QAL131087:QAM131088 QKH131087:QKI131088 QUD131087:QUE131088 RDZ131087:REA131088 RNV131087:RNW131088 RXR131087:RXS131088 SHN131087:SHO131088 SRJ131087:SRK131088 TBF131087:TBG131088 TLB131087:TLC131088 TUX131087:TUY131088 UET131087:UEU131088 UOP131087:UOQ131088 UYL131087:UYM131088 VIH131087:VII131088 VSD131087:VSE131088 WBZ131087:WCA131088 WLV131087:WLW131088 WVR131087:WVS131088 L196623:M196624 JF196623:JG196624 TB196623:TC196624 ACX196623:ACY196624 AMT196623:AMU196624 AWP196623:AWQ196624 BGL196623:BGM196624 BQH196623:BQI196624 CAD196623:CAE196624 CJZ196623:CKA196624 CTV196623:CTW196624 DDR196623:DDS196624 DNN196623:DNO196624 DXJ196623:DXK196624 EHF196623:EHG196624 ERB196623:ERC196624 FAX196623:FAY196624 FKT196623:FKU196624 FUP196623:FUQ196624 GEL196623:GEM196624 GOH196623:GOI196624 GYD196623:GYE196624 HHZ196623:HIA196624 HRV196623:HRW196624 IBR196623:IBS196624 ILN196623:ILO196624 IVJ196623:IVK196624 JFF196623:JFG196624 JPB196623:JPC196624 JYX196623:JYY196624 KIT196623:KIU196624 KSP196623:KSQ196624 LCL196623:LCM196624 LMH196623:LMI196624 LWD196623:LWE196624 MFZ196623:MGA196624 MPV196623:MPW196624 MZR196623:MZS196624 NJN196623:NJO196624 NTJ196623:NTK196624 ODF196623:ODG196624 ONB196623:ONC196624 OWX196623:OWY196624 PGT196623:PGU196624 PQP196623:PQQ196624 QAL196623:QAM196624 QKH196623:QKI196624 QUD196623:QUE196624 RDZ196623:REA196624 RNV196623:RNW196624 RXR196623:RXS196624 SHN196623:SHO196624 SRJ196623:SRK196624 TBF196623:TBG196624 TLB196623:TLC196624 TUX196623:TUY196624 UET196623:UEU196624 UOP196623:UOQ196624 UYL196623:UYM196624 VIH196623:VII196624 VSD196623:VSE196624 WBZ196623:WCA196624 WLV196623:WLW196624 WVR196623:WVS196624 L262159:M262160 JF262159:JG262160 TB262159:TC262160 ACX262159:ACY262160 AMT262159:AMU262160 AWP262159:AWQ262160 BGL262159:BGM262160 BQH262159:BQI262160 CAD262159:CAE262160 CJZ262159:CKA262160 CTV262159:CTW262160 DDR262159:DDS262160 DNN262159:DNO262160 DXJ262159:DXK262160 EHF262159:EHG262160 ERB262159:ERC262160 FAX262159:FAY262160 FKT262159:FKU262160 FUP262159:FUQ262160 GEL262159:GEM262160 GOH262159:GOI262160 GYD262159:GYE262160 HHZ262159:HIA262160 HRV262159:HRW262160 IBR262159:IBS262160 ILN262159:ILO262160 IVJ262159:IVK262160 JFF262159:JFG262160 JPB262159:JPC262160 JYX262159:JYY262160 KIT262159:KIU262160 KSP262159:KSQ262160 LCL262159:LCM262160 LMH262159:LMI262160 LWD262159:LWE262160 MFZ262159:MGA262160 MPV262159:MPW262160 MZR262159:MZS262160 NJN262159:NJO262160 NTJ262159:NTK262160 ODF262159:ODG262160 ONB262159:ONC262160 OWX262159:OWY262160 PGT262159:PGU262160 PQP262159:PQQ262160 QAL262159:QAM262160 QKH262159:QKI262160 QUD262159:QUE262160 RDZ262159:REA262160 RNV262159:RNW262160 RXR262159:RXS262160 SHN262159:SHO262160 SRJ262159:SRK262160 TBF262159:TBG262160 TLB262159:TLC262160 TUX262159:TUY262160 UET262159:UEU262160 UOP262159:UOQ262160 UYL262159:UYM262160 VIH262159:VII262160 VSD262159:VSE262160 WBZ262159:WCA262160 WLV262159:WLW262160 WVR262159:WVS262160 L327695:M327696 JF327695:JG327696 TB327695:TC327696 ACX327695:ACY327696 AMT327695:AMU327696 AWP327695:AWQ327696 BGL327695:BGM327696 BQH327695:BQI327696 CAD327695:CAE327696 CJZ327695:CKA327696 CTV327695:CTW327696 DDR327695:DDS327696 DNN327695:DNO327696 DXJ327695:DXK327696 EHF327695:EHG327696 ERB327695:ERC327696 FAX327695:FAY327696 FKT327695:FKU327696 FUP327695:FUQ327696 GEL327695:GEM327696 GOH327695:GOI327696 GYD327695:GYE327696 HHZ327695:HIA327696 HRV327695:HRW327696 IBR327695:IBS327696 ILN327695:ILO327696 IVJ327695:IVK327696 JFF327695:JFG327696 JPB327695:JPC327696 JYX327695:JYY327696 KIT327695:KIU327696 KSP327695:KSQ327696 LCL327695:LCM327696 LMH327695:LMI327696 LWD327695:LWE327696 MFZ327695:MGA327696 MPV327695:MPW327696 MZR327695:MZS327696 NJN327695:NJO327696 NTJ327695:NTK327696 ODF327695:ODG327696 ONB327695:ONC327696 OWX327695:OWY327696 PGT327695:PGU327696 PQP327695:PQQ327696 QAL327695:QAM327696 QKH327695:QKI327696 QUD327695:QUE327696 RDZ327695:REA327696 RNV327695:RNW327696 RXR327695:RXS327696 SHN327695:SHO327696 SRJ327695:SRK327696 TBF327695:TBG327696 TLB327695:TLC327696 TUX327695:TUY327696 UET327695:UEU327696 UOP327695:UOQ327696 UYL327695:UYM327696 VIH327695:VII327696 VSD327695:VSE327696 WBZ327695:WCA327696 WLV327695:WLW327696 WVR327695:WVS327696 L393231:M393232 JF393231:JG393232 TB393231:TC393232 ACX393231:ACY393232 AMT393231:AMU393232 AWP393231:AWQ393232 BGL393231:BGM393232 BQH393231:BQI393232 CAD393231:CAE393232 CJZ393231:CKA393232 CTV393231:CTW393232 DDR393231:DDS393232 DNN393231:DNO393232 DXJ393231:DXK393232 EHF393231:EHG393232 ERB393231:ERC393232 FAX393231:FAY393232 FKT393231:FKU393232 FUP393231:FUQ393232 GEL393231:GEM393232 GOH393231:GOI393232 GYD393231:GYE393232 HHZ393231:HIA393232 HRV393231:HRW393232 IBR393231:IBS393232 ILN393231:ILO393232 IVJ393231:IVK393232 JFF393231:JFG393232 JPB393231:JPC393232 JYX393231:JYY393232 KIT393231:KIU393232 KSP393231:KSQ393232 LCL393231:LCM393232 LMH393231:LMI393232 LWD393231:LWE393232 MFZ393231:MGA393232 MPV393231:MPW393232 MZR393231:MZS393232 NJN393231:NJO393232 NTJ393231:NTK393232 ODF393231:ODG393232 ONB393231:ONC393232 OWX393231:OWY393232 PGT393231:PGU393232 PQP393231:PQQ393232 QAL393231:QAM393232 QKH393231:QKI393232 QUD393231:QUE393232 RDZ393231:REA393232 RNV393231:RNW393232 RXR393231:RXS393232 SHN393231:SHO393232 SRJ393231:SRK393232 TBF393231:TBG393232 TLB393231:TLC393232 TUX393231:TUY393232 UET393231:UEU393232 UOP393231:UOQ393232 UYL393231:UYM393232 VIH393231:VII393232 VSD393231:VSE393232 WBZ393231:WCA393232 WLV393231:WLW393232 WVR393231:WVS393232 L458767:M458768 JF458767:JG458768 TB458767:TC458768 ACX458767:ACY458768 AMT458767:AMU458768 AWP458767:AWQ458768 BGL458767:BGM458768 BQH458767:BQI458768 CAD458767:CAE458768 CJZ458767:CKA458768 CTV458767:CTW458768 DDR458767:DDS458768 DNN458767:DNO458768 DXJ458767:DXK458768 EHF458767:EHG458768 ERB458767:ERC458768 FAX458767:FAY458768 FKT458767:FKU458768 FUP458767:FUQ458768 GEL458767:GEM458768 GOH458767:GOI458768 GYD458767:GYE458768 HHZ458767:HIA458768 HRV458767:HRW458768 IBR458767:IBS458768 ILN458767:ILO458768 IVJ458767:IVK458768 JFF458767:JFG458768 JPB458767:JPC458768 JYX458767:JYY458768 KIT458767:KIU458768 KSP458767:KSQ458768 LCL458767:LCM458768 LMH458767:LMI458768 LWD458767:LWE458768 MFZ458767:MGA458768 MPV458767:MPW458768 MZR458767:MZS458768 NJN458767:NJO458768 NTJ458767:NTK458768 ODF458767:ODG458768 ONB458767:ONC458768 OWX458767:OWY458768 PGT458767:PGU458768 PQP458767:PQQ458768 QAL458767:QAM458768 QKH458767:QKI458768 QUD458767:QUE458768 RDZ458767:REA458768 RNV458767:RNW458768 RXR458767:RXS458768 SHN458767:SHO458768 SRJ458767:SRK458768 TBF458767:TBG458768 TLB458767:TLC458768 TUX458767:TUY458768 UET458767:UEU458768 UOP458767:UOQ458768 UYL458767:UYM458768 VIH458767:VII458768 VSD458767:VSE458768 WBZ458767:WCA458768 WLV458767:WLW458768 WVR458767:WVS458768 L524303:M524304 JF524303:JG524304 TB524303:TC524304 ACX524303:ACY524304 AMT524303:AMU524304 AWP524303:AWQ524304 BGL524303:BGM524304 BQH524303:BQI524304 CAD524303:CAE524304 CJZ524303:CKA524304 CTV524303:CTW524304 DDR524303:DDS524304 DNN524303:DNO524304 DXJ524303:DXK524304 EHF524303:EHG524304 ERB524303:ERC524304 FAX524303:FAY524304 FKT524303:FKU524304 FUP524303:FUQ524304 GEL524303:GEM524304 GOH524303:GOI524304 GYD524303:GYE524304 HHZ524303:HIA524304 HRV524303:HRW524304 IBR524303:IBS524304 ILN524303:ILO524304 IVJ524303:IVK524304 JFF524303:JFG524304 JPB524303:JPC524304 JYX524303:JYY524304 KIT524303:KIU524304 KSP524303:KSQ524304 LCL524303:LCM524304 LMH524303:LMI524304 LWD524303:LWE524304 MFZ524303:MGA524304 MPV524303:MPW524304 MZR524303:MZS524304 NJN524303:NJO524304 NTJ524303:NTK524304 ODF524303:ODG524304 ONB524303:ONC524304 OWX524303:OWY524304 PGT524303:PGU524304 PQP524303:PQQ524304 QAL524303:QAM524304 QKH524303:QKI524304 QUD524303:QUE524304 RDZ524303:REA524304 RNV524303:RNW524304 RXR524303:RXS524304 SHN524303:SHO524304 SRJ524303:SRK524304 TBF524303:TBG524304 TLB524303:TLC524304 TUX524303:TUY524304 UET524303:UEU524304 UOP524303:UOQ524304 UYL524303:UYM524304 VIH524303:VII524304 VSD524303:VSE524304 WBZ524303:WCA524304 WLV524303:WLW524304 WVR524303:WVS524304 L589839:M589840 JF589839:JG589840 TB589839:TC589840 ACX589839:ACY589840 AMT589839:AMU589840 AWP589839:AWQ589840 BGL589839:BGM589840 BQH589839:BQI589840 CAD589839:CAE589840 CJZ589839:CKA589840 CTV589839:CTW589840 DDR589839:DDS589840 DNN589839:DNO589840 DXJ589839:DXK589840 EHF589839:EHG589840 ERB589839:ERC589840 FAX589839:FAY589840 FKT589839:FKU589840 FUP589839:FUQ589840 GEL589839:GEM589840 GOH589839:GOI589840 GYD589839:GYE589840 HHZ589839:HIA589840 HRV589839:HRW589840 IBR589839:IBS589840 ILN589839:ILO589840 IVJ589839:IVK589840 JFF589839:JFG589840 JPB589839:JPC589840 JYX589839:JYY589840 KIT589839:KIU589840 KSP589839:KSQ589840 LCL589839:LCM589840 LMH589839:LMI589840 LWD589839:LWE589840 MFZ589839:MGA589840 MPV589839:MPW589840 MZR589839:MZS589840 NJN589839:NJO589840 NTJ589839:NTK589840 ODF589839:ODG589840 ONB589839:ONC589840 OWX589839:OWY589840 PGT589839:PGU589840 PQP589839:PQQ589840 QAL589839:QAM589840 QKH589839:QKI589840 QUD589839:QUE589840 RDZ589839:REA589840 RNV589839:RNW589840 RXR589839:RXS589840 SHN589839:SHO589840 SRJ589839:SRK589840 TBF589839:TBG589840 TLB589839:TLC589840 TUX589839:TUY589840 UET589839:UEU589840 UOP589839:UOQ589840 UYL589839:UYM589840 VIH589839:VII589840 VSD589839:VSE589840 WBZ589839:WCA589840 WLV589839:WLW589840 WVR589839:WVS589840 L655375:M655376 JF655375:JG655376 TB655375:TC655376 ACX655375:ACY655376 AMT655375:AMU655376 AWP655375:AWQ655376 BGL655375:BGM655376 BQH655375:BQI655376 CAD655375:CAE655376 CJZ655375:CKA655376 CTV655375:CTW655376 DDR655375:DDS655376 DNN655375:DNO655376 DXJ655375:DXK655376 EHF655375:EHG655376 ERB655375:ERC655376 FAX655375:FAY655376 FKT655375:FKU655376 FUP655375:FUQ655376 GEL655375:GEM655376 GOH655375:GOI655376 GYD655375:GYE655376 HHZ655375:HIA655376 HRV655375:HRW655376 IBR655375:IBS655376 ILN655375:ILO655376 IVJ655375:IVK655376 JFF655375:JFG655376 JPB655375:JPC655376 JYX655375:JYY655376 KIT655375:KIU655376 KSP655375:KSQ655376 LCL655375:LCM655376 LMH655375:LMI655376 LWD655375:LWE655376 MFZ655375:MGA655376 MPV655375:MPW655376 MZR655375:MZS655376 NJN655375:NJO655376 NTJ655375:NTK655376 ODF655375:ODG655376 ONB655375:ONC655376 OWX655375:OWY655376 PGT655375:PGU655376 PQP655375:PQQ655376 QAL655375:QAM655376 QKH655375:QKI655376 QUD655375:QUE655376 RDZ655375:REA655376 RNV655375:RNW655376 RXR655375:RXS655376 SHN655375:SHO655376 SRJ655375:SRK655376 TBF655375:TBG655376 TLB655375:TLC655376 TUX655375:TUY655376 UET655375:UEU655376 UOP655375:UOQ655376 UYL655375:UYM655376 VIH655375:VII655376 VSD655375:VSE655376 WBZ655375:WCA655376 WLV655375:WLW655376 WVR655375:WVS655376 L720911:M720912 JF720911:JG720912 TB720911:TC720912 ACX720911:ACY720912 AMT720911:AMU720912 AWP720911:AWQ720912 BGL720911:BGM720912 BQH720911:BQI720912 CAD720911:CAE720912 CJZ720911:CKA720912 CTV720911:CTW720912 DDR720911:DDS720912 DNN720911:DNO720912 DXJ720911:DXK720912 EHF720911:EHG720912 ERB720911:ERC720912 FAX720911:FAY720912 FKT720911:FKU720912 FUP720911:FUQ720912 GEL720911:GEM720912 GOH720911:GOI720912 GYD720911:GYE720912 HHZ720911:HIA720912 HRV720911:HRW720912 IBR720911:IBS720912 ILN720911:ILO720912 IVJ720911:IVK720912 JFF720911:JFG720912 JPB720911:JPC720912 JYX720911:JYY720912 KIT720911:KIU720912 KSP720911:KSQ720912 LCL720911:LCM720912 LMH720911:LMI720912 LWD720911:LWE720912 MFZ720911:MGA720912 MPV720911:MPW720912 MZR720911:MZS720912 NJN720911:NJO720912 NTJ720911:NTK720912 ODF720911:ODG720912 ONB720911:ONC720912 OWX720911:OWY720912 PGT720911:PGU720912 PQP720911:PQQ720912 QAL720911:QAM720912 QKH720911:QKI720912 QUD720911:QUE720912 RDZ720911:REA720912 RNV720911:RNW720912 RXR720911:RXS720912 SHN720911:SHO720912 SRJ720911:SRK720912 TBF720911:TBG720912 TLB720911:TLC720912 TUX720911:TUY720912 UET720911:UEU720912 UOP720911:UOQ720912 UYL720911:UYM720912 VIH720911:VII720912 VSD720911:VSE720912 WBZ720911:WCA720912 WLV720911:WLW720912 WVR720911:WVS720912 L786447:M786448 JF786447:JG786448 TB786447:TC786448 ACX786447:ACY786448 AMT786447:AMU786448 AWP786447:AWQ786448 BGL786447:BGM786448 BQH786447:BQI786448 CAD786447:CAE786448 CJZ786447:CKA786448 CTV786447:CTW786448 DDR786447:DDS786448 DNN786447:DNO786448 DXJ786447:DXK786448 EHF786447:EHG786448 ERB786447:ERC786448 FAX786447:FAY786448 FKT786447:FKU786448 FUP786447:FUQ786448 GEL786447:GEM786448 GOH786447:GOI786448 GYD786447:GYE786448 HHZ786447:HIA786448 HRV786447:HRW786448 IBR786447:IBS786448 ILN786447:ILO786448 IVJ786447:IVK786448 JFF786447:JFG786448 JPB786447:JPC786448 JYX786447:JYY786448 KIT786447:KIU786448 KSP786447:KSQ786448 LCL786447:LCM786448 LMH786447:LMI786448 LWD786447:LWE786448 MFZ786447:MGA786448 MPV786447:MPW786448 MZR786447:MZS786448 NJN786447:NJO786448 NTJ786447:NTK786448 ODF786447:ODG786448 ONB786447:ONC786448 OWX786447:OWY786448 PGT786447:PGU786448 PQP786447:PQQ786448 QAL786447:QAM786448 QKH786447:QKI786448 QUD786447:QUE786448 RDZ786447:REA786448 RNV786447:RNW786448 RXR786447:RXS786448 SHN786447:SHO786448 SRJ786447:SRK786448 TBF786447:TBG786448 TLB786447:TLC786448 TUX786447:TUY786448 UET786447:UEU786448 UOP786447:UOQ786448 UYL786447:UYM786448 VIH786447:VII786448 VSD786447:VSE786448 WBZ786447:WCA786448 WLV786447:WLW786448 WVR786447:WVS786448 L851983:M851984 JF851983:JG851984 TB851983:TC851984 ACX851983:ACY851984 AMT851983:AMU851984 AWP851983:AWQ851984 BGL851983:BGM851984 BQH851983:BQI851984 CAD851983:CAE851984 CJZ851983:CKA851984 CTV851983:CTW851984 DDR851983:DDS851984 DNN851983:DNO851984 DXJ851983:DXK851984 EHF851983:EHG851984 ERB851983:ERC851984 FAX851983:FAY851984 FKT851983:FKU851984 FUP851983:FUQ851984 GEL851983:GEM851984 GOH851983:GOI851984 GYD851983:GYE851984 HHZ851983:HIA851984 HRV851983:HRW851984 IBR851983:IBS851984 ILN851983:ILO851984 IVJ851983:IVK851984 JFF851983:JFG851984 JPB851983:JPC851984 JYX851983:JYY851984 KIT851983:KIU851984 KSP851983:KSQ851984 LCL851983:LCM851984 LMH851983:LMI851984 LWD851983:LWE851984 MFZ851983:MGA851984 MPV851983:MPW851984 MZR851983:MZS851984 NJN851983:NJO851984 NTJ851983:NTK851984 ODF851983:ODG851984 ONB851983:ONC851984 OWX851983:OWY851984 PGT851983:PGU851984 PQP851983:PQQ851984 QAL851983:QAM851984 QKH851983:QKI851984 QUD851983:QUE851984 RDZ851983:REA851984 RNV851983:RNW851984 RXR851983:RXS851984 SHN851983:SHO851984 SRJ851983:SRK851984 TBF851983:TBG851984 TLB851983:TLC851984 TUX851983:TUY851984 UET851983:UEU851984 UOP851983:UOQ851984 UYL851983:UYM851984 VIH851983:VII851984 VSD851983:VSE851984 WBZ851983:WCA851984 WLV851983:WLW851984 WVR851983:WVS851984 L917519:M917520 JF917519:JG917520 TB917519:TC917520 ACX917519:ACY917520 AMT917519:AMU917520 AWP917519:AWQ917520 BGL917519:BGM917520 BQH917519:BQI917520 CAD917519:CAE917520 CJZ917519:CKA917520 CTV917519:CTW917520 DDR917519:DDS917520 DNN917519:DNO917520 DXJ917519:DXK917520 EHF917519:EHG917520 ERB917519:ERC917520 FAX917519:FAY917520 FKT917519:FKU917520 FUP917519:FUQ917520 GEL917519:GEM917520 GOH917519:GOI917520 GYD917519:GYE917520 HHZ917519:HIA917520 HRV917519:HRW917520 IBR917519:IBS917520 ILN917519:ILO917520 IVJ917519:IVK917520 JFF917519:JFG917520 JPB917519:JPC917520 JYX917519:JYY917520 KIT917519:KIU917520 KSP917519:KSQ917520 LCL917519:LCM917520 LMH917519:LMI917520 LWD917519:LWE917520 MFZ917519:MGA917520 MPV917519:MPW917520 MZR917519:MZS917520 NJN917519:NJO917520 NTJ917519:NTK917520 ODF917519:ODG917520 ONB917519:ONC917520 OWX917519:OWY917520 PGT917519:PGU917520 PQP917519:PQQ917520 QAL917519:QAM917520 QKH917519:QKI917520 QUD917519:QUE917520 RDZ917519:REA917520 RNV917519:RNW917520 RXR917519:RXS917520 SHN917519:SHO917520 SRJ917519:SRK917520 TBF917519:TBG917520 TLB917519:TLC917520 TUX917519:TUY917520 UET917519:UEU917520 UOP917519:UOQ917520 UYL917519:UYM917520 VIH917519:VII917520 VSD917519:VSE917520 WBZ917519:WCA917520 WLV917519:WLW917520 WVR917519:WVS917520 L983055:M983056 JF983055:JG983056 TB983055:TC983056 ACX983055:ACY983056 AMT983055:AMU983056 AWP983055:AWQ983056 BGL983055:BGM983056 BQH983055:BQI983056 CAD983055:CAE983056 CJZ983055:CKA983056 CTV983055:CTW983056 DDR983055:DDS983056 DNN983055:DNO983056 DXJ983055:DXK983056 EHF983055:EHG983056 ERB983055:ERC983056 FAX983055:FAY983056 FKT983055:FKU983056 FUP983055:FUQ983056 GEL983055:GEM983056 GOH983055:GOI983056 GYD983055:GYE983056 HHZ983055:HIA983056 HRV983055:HRW983056 IBR983055:IBS983056 ILN983055:ILO983056 IVJ983055:IVK983056 JFF983055:JFG983056 JPB983055:JPC983056 JYX983055:JYY983056 KIT983055:KIU983056 KSP983055:KSQ983056 LCL983055:LCM983056 LMH983055:LMI983056 LWD983055:LWE983056 MFZ983055:MGA983056 MPV983055:MPW983056 MZR983055:MZS983056 NJN983055:NJO983056 NTJ983055:NTK983056 ODF983055:ODG983056 ONB983055:ONC983056 OWX983055:OWY983056 PGT983055:PGU983056 PQP983055:PQQ983056 QAL983055:QAM983056 QKH983055:QKI983056 QUD983055:QUE983056 RDZ983055:REA983056 RNV983055:RNW983056 RXR983055:RXS983056 SHN983055:SHO983056 SRJ983055:SRK983056 TBF983055:TBG983056 TLB983055:TLC983056 TUX983055:TUY983056 UET983055:UEU983056 UOP983055:UOQ983056 UYL983055:UYM983056 VIH983055:VII983056 VSD983055:VSE983056 WBZ983055:WCA983056 WLV983055:WLW983056 WVR983055:WVS983056 SHE983055:SHF983056 JC16:JD16 SY16:SZ16 ACU16:ACV16 AMQ16:AMR16 AWM16:AWN16 BGI16:BGJ16 BQE16:BQF16 CAA16:CAB16 CJW16:CJX16 CTS16:CTT16 DDO16:DDP16 DNK16:DNL16 DXG16:DXH16 EHC16:EHD16 EQY16:EQZ16 FAU16:FAV16 FKQ16:FKR16 FUM16:FUN16 GEI16:GEJ16 GOE16:GOF16 GYA16:GYB16 HHW16:HHX16 HRS16:HRT16 IBO16:IBP16 ILK16:ILL16 IVG16:IVH16 JFC16:JFD16 JOY16:JOZ16 JYU16:JYV16 KIQ16:KIR16 KSM16:KSN16 LCI16:LCJ16 LME16:LMF16 LWA16:LWB16 MFW16:MFX16 MPS16:MPT16 MZO16:MZP16 NJK16:NJL16 NTG16:NTH16 ODC16:ODD16 OMY16:OMZ16 OWU16:OWV16 PGQ16:PGR16 PQM16:PQN16 QAI16:QAJ16 QKE16:QKF16 QUA16:QUB16 RDW16:RDX16 RNS16:RNT16 RXO16:RXP16 SHK16:SHL16 SRG16:SRH16 TBC16:TBD16 TKY16:TKZ16 TUU16:TUV16 UEQ16:UER16 UOM16:UON16 UYI16:UYJ16 VIE16:VIF16 VSA16:VSB16 WBW16:WBX16 WLS16:WLT16 WVO16:WVP16 I65551:J65552 JC65551:JD65552 SY65551:SZ65552 ACU65551:ACV65552 AMQ65551:AMR65552 AWM65551:AWN65552 BGI65551:BGJ65552 BQE65551:BQF65552 CAA65551:CAB65552 CJW65551:CJX65552 CTS65551:CTT65552 DDO65551:DDP65552 DNK65551:DNL65552 DXG65551:DXH65552 EHC65551:EHD65552 EQY65551:EQZ65552 FAU65551:FAV65552 FKQ65551:FKR65552 FUM65551:FUN65552 GEI65551:GEJ65552 GOE65551:GOF65552 GYA65551:GYB65552 HHW65551:HHX65552 HRS65551:HRT65552 IBO65551:IBP65552 ILK65551:ILL65552 IVG65551:IVH65552 JFC65551:JFD65552 JOY65551:JOZ65552 JYU65551:JYV65552 KIQ65551:KIR65552 KSM65551:KSN65552 LCI65551:LCJ65552 LME65551:LMF65552 LWA65551:LWB65552 MFW65551:MFX65552 MPS65551:MPT65552 MZO65551:MZP65552 NJK65551:NJL65552 NTG65551:NTH65552 ODC65551:ODD65552 OMY65551:OMZ65552 OWU65551:OWV65552 PGQ65551:PGR65552 PQM65551:PQN65552 QAI65551:QAJ65552 QKE65551:QKF65552 QUA65551:QUB65552 RDW65551:RDX65552 RNS65551:RNT65552 RXO65551:RXP65552 SHK65551:SHL65552 SRG65551:SRH65552 TBC65551:TBD65552 TKY65551:TKZ65552 TUU65551:TUV65552 UEQ65551:UER65552 UOM65551:UON65552 UYI65551:UYJ65552 VIE65551:VIF65552 VSA65551:VSB65552 WBW65551:WBX65552 WLS65551:WLT65552 WVO65551:WVP65552 I131087:J131088 JC131087:JD131088 SY131087:SZ131088 ACU131087:ACV131088 AMQ131087:AMR131088 AWM131087:AWN131088 BGI131087:BGJ131088 BQE131087:BQF131088 CAA131087:CAB131088 CJW131087:CJX131088 CTS131087:CTT131088 DDO131087:DDP131088 DNK131087:DNL131088 DXG131087:DXH131088 EHC131087:EHD131088 EQY131087:EQZ131088 FAU131087:FAV131088 FKQ131087:FKR131088 FUM131087:FUN131088 GEI131087:GEJ131088 GOE131087:GOF131088 GYA131087:GYB131088 HHW131087:HHX131088 HRS131087:HRT131088 IBO131087:IBP131088 ILK131087:ILL131088 IVG131087:IVH131088 JFC131087:JFD131088 JOY131087:JOZ131088 JYU131087:JYV131088 KIQ131087:KIR131088 KSM131087:KSN131088 LCI131087:LCJ131088 LME131087:LMF131088 LWA131087:LWB131088 MFW131087:MFX131088 MPS131087:MPT131088 MZO131087:MZP131088 NJK131087:NJL131088 NTG131087:NTH131088 ODC131087:ODD131088 OMY131087:OMZ131088 OWU131087:OWV131088 PGQ131087:PGR131088 PQM131087:PQN131088 QAI131087:QAJ131088 QKE131087:QKF131088 QUA131087:QUB131088 RDW131087:RDX131088 RNS131087:RNT131088 RXO131087:RXP131088 SHK131087:SHL131088 SRG131087:SRH131088 TBC131087:TBD131088 TKY131087:TKZ131088 TUU131087:TUV131088 UEQ131087:UER131088 UOM131087:UON131088 UYI131087:UYJ131088 VIE131087:VIF131088 VSA131087:VSB131088 WBW131087:WBX131088 WLS131087:WLT131088 WVO131087:WVP131088 I196623:J196624 JC196623:JD196624 SY196623:SZ196624 ACU196623:ACV196624 AMQ196623:AMR196624 AWM196623:AWN196624 BGI196623:BGJ196624 BQE196623:BQF196624 CAA196623:CAB196624 CJW196623:CJX196624 CTS196623:CTT196624 DDO196623:DDP196624 DNK196623:DNL196624 DXG196623:DXH196624 EHC196623:EHD196624 EQY196623:EQZ196624 FAU196623:FAV196624 FKQ196623:FKR196624 FUM196623:FUN196624 GEI196623:GEJ196624 GOE196623:GOF196624 GYA196623:GYB196624 HHW196623:HHX196624 HRS196623:HRT196624 IBO196623:IBP196624 ILK196623:ILL196624 IVG196623:IVH196624 JFC196623:JFD196624 JOY196623:JOZ196624 JYU196623:JYV196624 KIQ196623:KIR196624 KSM196623:KSN196624 LCI196623:LCJ196624 LME196623:LMF196624 LWA196623:LWB196624 MFW196623:MFX196624 MPS196623:MPT196624 MZO196623:MZP196624 NJK196623:NJL196624 NTG196623:NTH196624 ODC196623:ODD196624 OMY196623:OMZ196624 OWU196623:OWV196624 PGQ196623:PGR196624 PQM196623:PQN196624 QAI196623:QAJ196624 QKE196623:QKF196624 QUA196623:QUB196624 RDW196623:RDX196624 RNS196623:RNT196624 RXO196623:RXP196624 SHK196623:SHL196624 SRG196623:SRH196624 TBC196623:TBD196624 TKY196623:TKZ196624 TUU196623:TUV196624 UEQ196623:UER196624 UOM196623:UON196624 UYI196623:UYJ196624 VIE196623:VIF196624 VSA196623:VSB196624 WBW196623:WBX196624 WLS196623:WLT196624 WVO196623:WVP196624 I262159:J262160 JC262159:JD262160 SY262159:SZ262160 ACU262159:ACV262160 AMQ262159:AMR262160 AWM262159:AWN262160 BGI262159:BGJ262160 BQE262159:BQF262160 CAA262159:CAB262160 CJW262159:CJX262160 CTS262159:CTT262160 DDO262159:DDP262160 DNK262159:DNL262160 DXG262159:DXH262160 EHC262159:EHD262160 EQY262159:EQZ262160 FAU262159:FAV262160 FKQ262159:FKR262160 FUM262159:FUN262160 GEI262159:GEJ262160 GOE262159:GOF262160 GYA262159:GYB262160 HHW262159:HHX262160 HRS262159:HRT262160 IBO262159:IBP262160 ILK262159:ILL262160 IVG262159:IVH262160 JFC262159:JFD262160 JOY262159:JOZ262160 JYU262159:JYV262160 KIQ262159:KIR262160 KSM262159:KSN262160 LCI262159:LCJ262160 LME262159:LMF262160 LWA262159:LWB262160 MFW262159:MFX262160 MPS262159:MPT262160 MZO262159:MZP262160 NJK262159:NJL262160 NTG262159:NTH262160 ODC262159:ODD262160 OMY262159:OMZ262160 OWU262159:OWV262160 PGQ262159:PGR262160 PQM262159:PQN262160 QAI262159:QAJ262160 QKE262159:QKF262160 QUA262159:QUB262160 RDW262159:RDX262160 RNS262159:RNT262160 RXO262159:RXP262160 SHK262159:SHL262160 SRG262159:SRH262160 TBC262159:TBD262160 TKY262159:TKZ262160 TUU262159:TUV262160 UEQ262159:UER262160 UOM262159:UON262160 UYI262159:UYJ262160 VIE262159:VIF262160 VSA262159:VSB262160 WBW262159:WBX262160 WLS262159:WLT262160 WVO262159:WVP262160 I327695:J327696 JC327695:JD327696 SY327695:SZ327696 ACU327695:ACV327696 AMQ327695:AMR327696 AWM327695:AWN327696 BGI327695:BGJ327696 BQE327695:BQF327696 CAA327695:CAB327696 CJW327695:CJX327696 CTS327695:CTT327696 DDO327695:DDP327696 DNK327695:DNL327696 DXG327695:DXH327696 EHC327695:EHD327696 EQY327695:EQZ327696 FAU327695:FAV327696 FKQ327695:FKR327696 FUM327695:FUN327696 GEI327695:GEJ327696 GOE327695:GOF327696 GYA327695:GYB327696 HHW327695:HHX327696 HRS327695:HRT327696 IBO327695:IBP327696 ILK327695:ILL327696 IVG327695:IVH327696 JFC327695:JFD327696 JOY327695:JOZ327696 JYU327695:JYV327696 KIQ327695:KIR327696 KSM327695:KSN327696 LCI327695:LCJ327696 LME327695:LMF327696 LWA327695:LWB327696 MFW327695:MFX327696 MPS327695:MPT327696 MZO327695:MZP327696 NJK327695:NJL327696 NTG327695:NTH327696 ODC327695:ODD327696 OMY327695:OMZ327696 OWU327695:OWV327696 PGQ327695:PGR327696 PQM327695:PQN327696 QAI327695:QAJ327696 QKE327695:QKF327696 QUA327695:QUB327696 RDW327695:RDX327696 RNS327695:RNT327696 RXO327695:RXP327696 SHK327695:SHL327696 SRG327695:SRH327696 TBC327695:TBD327696 TKY327695:TKZ327696 TUU327695:TUV327696 UEQ327695:UER327696 UOM327695:UON327696 UYI327695:UYJ327696 VIE327695:VIF327696 VSA327695:VSB327696 WBW327695:WBX327696 WLS327695:WLT327696 WVO327695:WVP327696 I393231:J393232 JC393231:JD393232 SY393231:SZ393232 ACU393231:ACV393232 AMQ393231:AMR393232 AWM393231:AWN393232 BGI393231:BGJ393232 BQE393231:BQF393232 CAA393231:CAB393232 CJW393231:CJX393232 CTS393231:CTT393232 DDO393231:DDP393232 DNK393231:DNL393232 DXG393231:DXH393232 EHC393231:EHD393232 EQY393231:EQZ393232 FAU393231:FAV393232 FKQ393231:FKR393232 FUM393231:FUN393232 GEI393231:GEJ393232 GOE393231:GOF393232 GYA393231:GYB393232 HHW393231:HHX393232 HRS393231:HRT393232 IBO393231:IBP393232 ILK393231:ILL393232 IVG393231:IVH393232 JFC393231:JFD393232 JOY393231:JOZ393232 JYU393231:JYV393232 KIQ393231:KIR393232 KSM393231:KSN393232 LCI393231:LCJ393232 LME393231:LMF393232 LWA393231:LWB393232 MFW393231:MFX393232 MPS393231:MPT393232 MZO393231:MZP393232 NJK393231:NJL393232 NTG393231:NTH393232 ODC393231:ODD393232 OMY393231:OMZ393232 OWU393231:OWV393232 PGQ393231:PGR393232 PQM393231:PQN393232 QAI393231:QAJ393232 QKE393231:QKF393232 QUA393231:QUB393232 RDW393231:RDX393232 RNS393231:RNT393232 RXO393231:RXP393232 SHK393231:SHL393232 SRG393231:SRH393232 TBC393231:TBD393232 TKY393231:TKZ393232 TUU393231:TUV393232 UEQ393231:UER393232 UOM393231:UON393232 UYI393231:UYJ393232 VIE393231:VIF393232 VSA393231:VSB393232 WBW393231:WBX393232 WLS393231:WLT393232 WVO393231:WVP393232 I458767:J458768 JC458767:JD458768 SY458767:SZ458768 ACU458767:ACV458768 AMQ458767:AMR458768 AWM458767:AWN458768 BGI458767:BGJ458768 BQE458767:BQF458768 CAA458767:CAB458768 CJW458767:CJX458768 CTS458767:CTT458768 DDO458767:DDP458768 DNK458767:DNL458768 DXG458767:DXH458768 EHC458767:EHD458768 EQY458767:EQZ458768 FAU458767:FAV458768 FKQ458767:FKR458768 FUM458767:FUN458768 GEI458767:GEJ458768 GOE458767:GOF458768 GYA458767:GYB458768 HHW458767:HHX458768 HRS458767:HRT458768 IBO458767:IBP458768 ILK458767:ILL458768 IVG458767:IVH458768 JFC458767:JFD458768 JOY458767:JOZ458768 JYU458767:JYV458768 KIQ458767:KIR458768 KSM458767:KSN458768 LCI458767:LCJ458768 LME458767:LMF458768 LWA458767:LWB458768 MFW458767:MFX458768 MPS458767:MPT458768 MZO458767:MZP458768 NJK458767:NJL458768 NTG458767:NTH458768 ODC458767:ODD458768 OMY458767:OMZ458768 OWU458767:OWV458768 PGQ458767:PGR458768 PQM458767:PQN458768 QAI458767:QAJ458768 QKE458767:QKF458768 QUA458767:QUB458768 RDW458767:RDX458768 RNS458767:RNT458768 RXO458767:RXP458768 SHK458767:SHL458768 SRG458767:SRH458768 TBC458767:TBD458768 TKY458767:TKZ458768 TUU458767:TUV458768 UEQ458767:UER458768 UOM458767:UON458768 UYI458767:UYJ458768 VIE458767:VIF458768 VSA458767:VSB458768 WBW458767:WBX458768 WLS458767:WLT458768 WVO458767:WVP458768 I524303:J524304 JC524303:JD524304 SY524303:SZ524304 ACU524303:ACV524304 AMQ524303:AMR524304 AWM524303:AWN524304 BGI524303:BGJ524304 BQE524303:BQF524304 CAA524303:CAB524304 CJW524303:CJX524304 CTS524303:CTT524304 DDO524303:DDP524304 DNK524303:DNL524304 DXG524303:DXH524304 EHC524303:EHD524304 EQY524303:EQZ524304 FAU524303:FAV524304 FKQ524303:FKR524304 FUM524303:FUN524304 GEI524303:GEJ524304 GOE524303:GOF524304 GYA524303:GYB524304 HHW524303:HHX524304 HRS524303:HRT524304 IBO524303:IBP524304 ILK524303:ILL524304 IVG524303:IVH524304 JFC524303:JFD524304 JOY524303:JOZ524304 JYU524303:JYV524304 KIQ524303:KIR524304 KSM524303:KSN524304 LCI524303:LCJ524304 LME524303:LMF524304 LWA524303:LWB524304 MFW524303:MFX524304 MPS524303:MPT524304 MZO524303:MZP524304 NJK524303:NJL524304 NTG524303:NTH524304 ODC524303:ODD524304 OMY524303:OMZ524304 OWU524303:OWV524304 PGQ524303:PGR524304 PQM524303:PQN524304 QAI524303:QAJ524304 QKE524303:QKF524304 QUA524303:QUB524304 RDW524303:RDX524304 RNS524303:RNT524304 RXO524303:RXP524304 SHK524303:SHL524304 SRG524303:SRH524304 TBC524303:TBD524304 TKY524303:TKZ524304 TUU524303:TUV524304 UEQ524303:UER524304 UOM524303:UON524304 UYI524303:UYJ524304 VIE524303:VIF524304 VSA524303:VSB524304 WBW524303:WBX524304 WLS524303:WLT524304 WVO524303:WVP524304 I589839:J589840 JC589839:JD589840 SY589839:SZ589840 ACU589839:ACV589840 AMQ589839:AMR589840 AWM589839:AWN589840 BGI589839:BGJ589840 BQE589839:BQF589840 CAA589839:CAB589840 CJW589839:CJX589840 CTS589839:CTT589840 DDO589839:DDP589840 DNK589839:DNL589840 DXG589839:DXH589840 EHC589839:EHD589840 EQY589839:EQZ589840 FAU589839:FAV589840 FKQ589839:FKR589840 FUM589839:FUN589840 GEI589839:GEJ589840 GOE589839:GOF589840 GYA589839:GYB589840 HHW589839:HHX589840 HRS589839:HRT589840 IBO589839:IBP589840 ILK589839:ILL589840 IVG589839:IVH589840 JFC589839:JFD589840 JOY589839:JOZ589840 JYU589839:JYV589840 KIQ589839:KIR589840 KSM589839:KSN589840 LCI589839:LCJ589840 LME589839:LMF589840 LWA589839:LWB589840 MFW589839:MFX589840 MPS589839:MPT589840 MZO589839:MZP589840 NJK589839:NJL589840 NTG589839:NTH589840 ODC589839:ODD589840 OMY589839:OMZ589840 OWU589839:OWV589840 PGQ589839:PGR589840 PQM589839:PQN589840 QAI589839:QAJ589840 QKE589839:QKF589840 QUA589839:QUB589840 RDW589839:RDX589840 RNS589839:RNT589840 RXO589839:RXP589840 SHK589839:SHL589840 SRG589839:SRH589840 TBC589839:TBD589840 TKY589839:TKZ589840 TUU589839:TUV589840 UEQ589839:UER589840 UOM589839:UON589840 UYI589839:UYJ589840 VIE589839:VIF589840 VSA589839:VSB589840 WBW589839:WBX589840 WLS589839:WLT589840 WVO589839:WVP589840 I655375:J655376 JC655375:JD655376 SY655375:SZ655376 ACU655375:ACV655376 AMQ655375:AMR655376 AWM655375:AWN655376 BGI655375:BGJ655376 BQE655375:BQF655376 CAA655375:CAB655376 CJW655375:CJX655376 CTS655375:CTT655376 DDO655375:DDP655376 DNK655375:DNL655376 DXG655375:DXH655376 EHC655375:EHD655376 EQY655375:EQZ655376 FAU655375:FAV655376 FKQ655375:FKR655376 FUM655375:FUN655376 GEI655375:GEJ655376 GOE655375:GOF655376 GYA655375:GYB655376 HHW655375:HHX655376 HRS655375:HRT655376 IBO655375:IBP655376 ILK655375:ILL655376 IVG655375:IVH655376 JFC655375:JFD655376 JOY655375:JOZ655376 JYU655375:JYV655376 KIQ655375:KIR655376 KSM655375:KSN655376 LCI655375:LCJ655376 LME655375:LMF655376 LWA655375:LWB655376 MFW655375:MFX655376 MPS655375:MPT655376 MZO655375:MZP655376 NJK655375:NJL655376 NTG655375:NTH655376 ODC655375:ODD655376 OMY655375:OMZ655376 OWU655375:OWV655376 PGQ655375:PGR655376 PQM655375:PQN655376 QAI655375:QAJ655376 QKE655375:QKF655376 QUA655375:QUB655376 RDW655375:RDX655376 RNS655375:RNT655376 RXO655375:RXP655376 SHK655375:SHL655376 SRG655375:SRH655376 TBC655375:TBD655376 TKY655375:TKZ655376 TUU655375:TUV655376 UEQ655375:UER655376 UOM655375:UON655376 UYI655375:UYJ655376 VIE655375:VIF655376 VSA655375:VSB655376 WBW655375:WBX655376 WLS655375:WLT655376 WVO655375:WVP655376 I720911:J720912 JC720911:JD720912 SY720911:SZ720912 ACU720911:ACV720912 AMQ720911:AMR720912 AWM720911:AWN720912 BGI720911:BGJ720912 BQE720911:BQF720912 CAA720911:CAB720912 CJW720911:CJX720912 CTS720911:CTT720912 DDO720911:DDP720912 DNK720911:DNL720912 DXG720911:DXH720912 EHC720911:EHD720912 EQY720911:EQZ720912 FAU720911:FAV720912 FKQ720911:FKR720912 FUM720911:FUN720912 GEI720911:GEJ720912 GOE720911:GOF720912 GYA720911:GYB720912 HHW720911:HHX720912 HRS720911:HRT720912 IBO720911:IBP720912 ILK720911:ILL720912 IVG720911:IVH720912 JFC720911:JFD720912 JOY720911:JOZ720912 JYU720911:JYV720912 KIQ720911:KIR720912 KSM720911:KSN720912 LCI720911:LCJ720912 LME720911:LMF720912 LWA720911:LWB720912 MFW720911:MFX720912 MPS720911:MPT720912 MZO720911:MZP720912 NJK720911:NJL720912 NTG720911:NTH720912 ODC720911:ODD720912 OMY720911:OMZ720912 OWU720911:OWV720912 PGQ720911:PGR720912 PQM720911:PQN720912 QAI720911:QAJ720912 QKE720911:QKF720912 QUA720911:QUB720912 RDW720911:RDX720912 RNS720911:RNT720912 RXO720911:RXP720912 SHK720911:SHL720912 SRG720911:SRH720912 TBC720911:TBD720912 TKY720911:TKZ720912 TUU720911:TUV720912 UEQ720911:UER720912 UOM720911:UON720912 UYI720911:UYJ720912 VIE720911:VIF720912 VSA720911:VSB720912 WBW720911:WBX720912 WLS720911:WLT720912 WVO720911:WVP720912 I786447:J786448 JC786447:JD786448 SY786447:SZ786448 ACU786447:ACV786448 AMQ786447:AMR786448 AWM786447:AWN786448 BGI786447:BGJ786448 BQE786447:BQF786448 CAA786447:CAB786448 CJW786447:CJX786448 CTS786447:CTT786448 DDO786447:DDP786448 DNK786447:DNL786448 DXG786447:DXH786448 EHC786447:EHD786448 EQY786447:EQZ786448 FAU786447:FAV786448 FKQ786447:FKR786448 FUM786447:FUN786448 GEI786447:GEJ786448 GOE786447:GOF786448 GYA786447:GYB786448 HHW786447:HHX786448 HRS786447:HRT786448 IBO786447:IBP786448 ILK786447:ILL786448 IVG786447:IVH786448 JFC786447:JFD786448 JOY786447:JOZ786448 JYU786447:JYV786448 KIQ786447:KIR786448 KSM786447:KSN786448 LCI786447:LCJ786448 LME786447:LMF786448 LWA786447:LWB786448 MFW786447:MFX786448 MPS786447:MPT786448 MZO786447:MZP786448 NJK786447:NJL786448 NTG786447:NTH786448 ODC786447:ODD786448 OMY786447:OMZ786448 OWU786447:OWV786448 PGQ786447:PGR786448 PQM786447:PQN786448 QAI786447:QAJ786448 QKE786447:QKF786448 QUA786447:QUB786448 RDW786447:RDX786448 RNS786447:RNT786448 RXO786447:RXP786448 SHK786447:SHL786448 SRG786447:SRH786448 TBC786447:TBD786448 TKY786447:TKZ786448 TUU786447:TUV786448 UEQ786447:UER786448 UOM786447:UON786448 UYI786447:UYJ786448 VIE786447:VIF786448 VSA786447:VSB786448 WBW786447:WBX786448 WLS786447:WLT786448 WVO786447:WVP786448 I851983:J851984 JC851983:JD851984 SY851983:SZ851984 ACU851983:ACV851984 AMQ851983:AMR851984 AWM851983:AWN851984 BGI851983:BGJ851984 BQE851983:BQF851984 CAA851983:CAB851984 CJW851983:CJX851984 CTS851983:CTT851984 DDO851983:DDP851984 DNK851983:DNL851984 DXG851983:DXH851984 EHC851983:EHD851984 EQY851983:EQZ851984 FAU851983:FAV851984 FKQ851983:FKR851984 FUM851983:FUN851984 GEI851983:GEJ851984 GOE851983:GOF851984 GYA851983:GYB851984 HHW851983:HHX851984 HRS851983:HRT851984 IBO851983:IBP851984 ILK851983:ILL851984 IVG851983:IVH851984 JFC851983:JFD851984 JOY851983:JOZ851984 JYU851983:JYV851984 KIQ851983:KIR851984 KSM851983:KSN851984 LCI851983:LCJ851984 LME851983:LMF851984 LWA851983:LWB851984 MFW851983:MFX851984 MPS851983:MPT851984 MZO851983:MZP851984 NJK851983:NJL851984 NTG851983:NTH851984 ODC851983:ODD851984 OMY851983:OMZ851984 OWU851983:OWV851984 PGQ851983:PGR851984 PQM851983:PQN851984 QAI851983:QAJ851984 QKE851983:QKF851984 QUA851983:QUB851984 RDW851983:RDX851984 RNS851983:RNT851984 RXO851983:RXP851984 SHK851983:SHL851984 SRG851983:SRH851984 TBC851983:TBD851984 TKY851983:TKZ851984 TUU851983:TUV851984 UEQ851983:UER851984 UOM851983:UON851984 UYI851983:UYJ851984 VIE851983:VIF851984 VSA851983:VSB851984 WBW851983:WBX851984 WLS851983:WLT851984 WVO851983:WVP851984 I917519:J917520 JC917519:JD917520 SY917519:SZ917520 ACU917519:ACV917520 AMQ917519:AMR917520 AWM917519:AWN917520 BGI917519:BGJ917520 BQE917519:BQF917520 CAA917519:CAB917520 CJW917519:CJX917520 CTS917519:CTT917520 DDO917519:DDP917520 DNK917519:DNL917520 DXG917519:DXH917520 EHC917519:EHD917520 EQY917519:EQZ917520 FAU917519:FAV917520 FKQ917519:FKR917520 FUM917519:FUN917520 GEI917519:GEJ917520 GOE917519:GOF917520 GYA917519:GYB917520 HHW917519:HHX917520 HRS917519:HRT917520 IBO917519:IBP917520 ILK917519:ILL917520 IVG917519:IVH917520 JFC917519:JFD917520 JOY917519:JOZ917520 JYU917519:JYV917520 KIQ917519:KIR917520 KSM917519:KSN917520 LCI917519:LCJ917520 LME917519:LMF917520 LWA917519:LWB917520 MFW917519:MFX917520 MPS917519:MPT917520 MZO917519:MZP917520 NJK917519:NJL917520 NTG917519:NTH917520 ODC917519:ODD917520 OMY917519:OMZ917520 OWU917519:OWV917520 PGQ917519:PGR917520 PQM917519:PQN917520 QAI917519:QAJ917520 QKE917519:QKF917520 QUA917519:QUB917520 RDW917519:RDX917520 RNS917519:RNT917520 RXO917519:RXP917520 SHK917519:SHL917520 SRG917519:SRH917520 TBC917519:TBD917520 TKY917519:TKZ917520 TUU917519:TUV917520 UEQ917519:UER917520 UOM917519:UON917520 UYI917519:UYJ917520 VIE917519:VIF917520 VSA917519:VSB917520 WBW917519:WBX917520 WLS917519:WLT917520 WVO917519:WVP917520 I983055:J983056 JC983055:JD983056 SY983055:SZ983056 ACU983055:ACV983056 AMQ983055:AMR983056 AWM983055:AWN983056 BGI983055:BGJ983056 BQE983055:BQF983056 CAA983055:CAB983056 CJW983055:CJX983056 CTS983055:CTT983056 DDO983055:DDP983056 DNK983055:DNL983056 DXG983055:DXH983056 EHC983055:EHD983056 EQY983055:EQZ983056 FAU983055:FAV983056 FKQ983055:FKR983056 FUM983055:FUN983056 GEI983055:GEJ983056 GOE983055:GOF983056 GYA983055:GYB983056 HHW983055:HHX983056 HRS983055:HRT983056 IBO983055:IBP983056 ILK983055:ILL983056 IVG983055:IVH983056 JFC983055:JFD983056 JOY983055:JOZ983056 JYU983055:JYV983056 KIQ983055:KIR983056 KSM983055:KSN983056 LCI983055:LCJ983056 LME983055:LMF983056 LWA983055:LWB983056 MFW983055:MFX983056 MPS983055:MPT983056 MZO983055:MZP983056 NJK983055:NJL983056 NTG983055:NTH983056 ODC983055:ODD983056 OMY983055:OMZ983056 OWU983055:OWV983056 PGQ983055:PGR983056 PQM983055:PQN983056 QAI983055:QAJ983056 QKE983055:QKF983056 QUA983055:QUB983056 RDW983055:RDX983056 RNS983055:RNT983056 RXO983055:RXP983056 SHK983055:SHL983056 SRG983055:SRH983056 TBC983055:TBD983056 TKY983055:TKZ983056 TUU983055:TUV983056 UEQ983055:UER983056 UOM983055:UON983056 UYI983055:UYJ983056 VIE983055:VIF983056 VSA983055:VSB983056 WBW983055:WBX983056 WLS983055:WLT983056 WVO983055:WVP983056 SRA983055:SRB983056 IZ16:JA16 SV16:SW16 ACR16:ACS16 AMN16:AMO16 AWJ16:AWK16 BGF16:BGG16 BQB16:BQC16 BZX16:BZY16 CJT16:CJU16 CTP16:CTQ16 DDL16:DDM16 DNH16:DNI16 DXD16:DXE16 EGZ16:EHA16 EQV16:EQW16 FAR16:FAS16 FKN16:FKO16 FUJ16:FUK16 GEF16:GEG16 GOB16:GOC16 GXX16:GXY16 HHT16:HHU16 HRP16:HRQ16 IBL16:IBM16 ILH16:ILI16 IVD16:IVE16 JEZ16:JFA16 JOV16:JOW16 JYR16:JYS16 KIN16:KIO16 KSJ16:KSK16 LCF16:LCG16 LMB16:LMC16 LVX16:LVY16 MFT16:MFU16 MPP16:MPQ16 MZL16:MZM16 NJH16:NJI16 NTD16:NTE16 OCZ16:ODA16 OMV16:OMW16 OWR16:OWS16 PGN16:PGO16 PQJ16:PQK16 QAF16:QAG16 QKB16:QKC16 QTX16:QTY16 RDT16:RDU16 RNP16:RNQ16 RXL16:RXM16 SHH16:SHI16 SRD16:SRE16 TAZ16:TBA16 TKV16:TKW16 TUR16:TUS16 UEN16:UEO16 UOJ16:UOK16 UYF16:UYG16 VIB16:VIC16 VRX16:VRY16 WBT16:WBU16 WLP16:WLQ16 WVL16:WVM16 F65551:G65552 IZ65551:JA65552 SV65551:SW65552 ACR65551:ACS65552 AMN65551:AMO65552 AWJ65551:AWK65552 BGF65551:BGG65552 BQB65551:BQC65552 BZX65551:BZY65552 CJT65551:CJU65552 CTP65551:CTQ65552 DDL65551:DDM65552 DNH65551:DNI65552 DXD65551:DXE65552 EGZ65551:EHA65552 EQV65551:EQW65552 FAR65551:FAS65552 FKN65551:FKO65552 FUJ65551:FUK65552 GEF65551:GEG65552 GOB65551:GOC65552 GXX65551:GXY65552 HHT65551:HHU65552 HRP65551:HRQ65552 IBL65551:IBM65552 ILH65551:ILI65552 IVD65551:IVE65552 JEZ65551:JFA65552 JOV65551:JOW65552 JYR65551:JYS65552 KIN65551:KIO65552 KSJ65551:KSK65552 LCF65551:LCG65552 LMB65551:LMC65552 LVX65551:LVY65552 MFT65551:MFU65552 MPP65551:MPQ65552 MZL65551:MZM65552 NJH65551:NJI65552 NTD65551:NTE65552 OCZ65551:ODA65552 OMV65551:OMW65552 OWR65551:OWS65552 PGN65551:PGO65552 PQJ65551:PQK65552 QAF65551:QAG65552 QKB65551:QKC65552 QTX65551:QTY65552 RDT65551:RDU65552 RNP65551:RNQ65552 RXL65551:RXM65552 SHH65551:SHI65552 SRD65551:SRE65552 TAZ65551:TBA65552 TKV65551:TKW65552 TUR65551:TUS65552 UEN65551:UEO65552 UOJ65551:UOK65552 UYF65551:UYG65552 VIB65551:VIC65552 VRX65551:VRY65552 WBT65551:WBU65552 WLP65551:WLQ65552 WVL65551:WVM65552 F131087:G131088 IZ131087:JA131088 SV131087:SW131088 ACR131087:ACS131088 AMN131087:AMO131088 AWJ131087:AWK131088 BGF131087:BGG131088 BQB131087:BQC131088 BZX131087:BZY131088 CJT131087:CJU131088 CTP131087:CTQ131088 DDL131087:DDM131088 DNH131087:DNI131088 DXD131087:DXE131088 EGZ131087:EHA131088 EQV131087:EQW131088 FAR131087:FAS131088 FKN131087:FKO131088 FUJ131087:FUK131088 GEF131087:GEG131088 GOB131087:GOC131088 GXX131087:GXY131088 HHT131087:HHU131088 HRP131087:HRQ131088 IBL131087:IBM131088 ILH131087:ILI131088 IVD131087:IVE131088 JEZ131087:JFA131088 JOV131087:JOW131088 JYR131087:JYS131088 KIN131087:KIO131088 KSJ131087:KSK131088 LCF131087:LCG131088 LMB131087:LMC131088 LVX131087:LVY131088 MFT131087:MFU131088 MPP131087:MPQ131088 MZL131087:MZM131088 NJH131087:NJI131088 NTD131087:NTE131088 OCZ131087:ODA131088 OMV131087:OMW131088 OWR131087:OWS131088 PGN131087:PGO131088 PQJ131087:PQK131088 QAF131087:QAG131088 QKB131087:QKC131088 QTX131087:QTY131088 RDT131087:RDU131088 RNP131087:RNQ131088 RXL131087:RXM131088 SHH131087:SHI131088 SRD131087:SRE131088 TAZ131087:TBA131088 TKV131087:TKW131088 TUR131087:TUS131088 UEN131087:UEO131088 UOJ131087:UOK131088 UYF131087:UYG131088 VIB131087:VIC131088 VRX131087:VRY131088 WBT131087:WBU131088 WLP131087:WLQ131088 WVL131087:WVM131088 F196623:G196624 IZ196623:JA196624 SV196623:SW196624 ACR196623:ACS196624 AMN196623:AMO196624 AWJ196623:AWK196624 BGF196623:BGG196624 BQB196623:BQC196624 BZX196623:BZY196624 CJT196623:CJU196624 CTP196623:CTQ196624 DDL196623:DDM196624 DNH196623:DNI196624 DXD196623:DXE196624 EGZ196623:EHA196624 EQV196623:EQW196624 FAR196623:FAS196624 FKN196623:FKO196624 FUJ196623:FUK196624 GEF196623:GEG196624 GOB196623:GOC196624 GXX196623:GXY196624 HHT196623:HHU196624 HRP196623:HRQ196624 IBL196623:IBM196624 ILH196623:ILI196624 IVD196623:IVE196624 JEZ196623:JFA196624 JOV196623:JOW196624 JYR196623:JYS196624 KIN196623:KIO196624 KSJ196623:KSK196624 LCF196623:LCG196624 LMB196623:LMC196624 LVX196623:LVY196624 MFT196623:MFU196624 MPP196623:MPQ196624 MZL196623:MZM196624 NJH196623:NJI196624 NTD196623:NTE196624 OCZ196623:ODA196624 OMV196623:OMW196624 OWR196623:OWS196624 PGN196623:PGO196624 PQJ196623:PQK196624 QAF196623:QAG196624 QKB196623:QKC196624 QTX196623:QTY196624 RDT196623:RDU196624 RNP196623:RNQ196624 RXL196623:RXM196624 SHH196623:SHI196624 SRD196623:SRE196624 TAZ196623:TBA196624 TKV196623:TKW196624 TUR196623:TUS196624 UEN196623:UEO196624 UOJ196623:UOK196624 UYF196623:UYG196624 VIB196623:VIC196624 VRX196623:VRY196624 WBT196623:WBU196624 WLP196623:WLQ196624 WVL196623:WVM196624 F262159:G262160 IZ262159:JA262160 SV262159:SW262160 ACR262159:ACS262160 AMN262159:AMO262160 AWJ262159:AWK262160 BGF262159:BGG262160 BQB262159:BQC262160 BZX262159:BZY262160 CJT262159:CJU262160 CTP262159:CTQ262160 DDL262159:DDM262160 DNH262159:DNI262160 DXD262159:DXE262160 EGZ262159:EHA262160 EQV262159:EQW262160 FAR262159:FAS262160 FKN262159:FKO262160 FUJ262159:FUK262160 GEF262159:GEG262160 GOB262159:GOC262160 GXX262159:GXY262160 HHT262159:HHU262160 HRP262159:HRQ262160 IBL262159:IBM262160 ILH262159:ILI262160 IVD262159:IVE262160 JEZ262159:JFA262160 JOV262159:JOW262160 JYR262159:JYS262160 KIN262159:KIO262160 KSJ262159:KSK262160 LCF262159:LCG262160 LMB262159:LMC262160 LVX262159:LVY262160 MFT262159:MFU262160 MPP262159:MPQ262160 MZL262159:MZM262160 NJH262159:NJI262160 NTD262159:NTE262160 OCZ262159:ODA262160 OMV262159:OMW262160 OWR262159:OWS262160 PGN262159:PGO262160 PQJ262159:PQK262160 QAF262159:QAG262160 QKB262159:QKC262160 QTX262159:QTY262160 RDT262159:RDU262160 RNP262159:RNQ262160 RXL262159:RXM262160 SHH262159:SHI262160 SRD262159:SRE262160 TAZ262159:TBA262160 TKV262159:TKW262160 TUR262159:TUS262160 UEN262159:UEO262160 UOJ262159:UOK262160 UYF262159:UYG262160 VIB262159:VIC262160 VRX262159:VRY262160 WBT262159:WBU262160 WLP262159:WLQ262160 WVL262159:WVM262160 F327695:G327696 IZ327695:JA327696 SV327695:SW327696 ACR327695:ACS327696 AMN327695:AMO327696 AWJ327695:AWK327696 BGF327695:BGG327696 BQB327695:BQC327696 BZX327695:BZY327696 CJT327695:CJU327696 CTP327695:CTQ327696 DDL327695:DDM327696 DNH327695:DNI327696 DXD327695:DXE327696 EGZ327695:EHA327696 EQV327695:EQW327696 FAR327695:FAS327696 FKN327695:FKO327696 FUJ327695:FUK327696 GEF327695:GEG327696 GOB327695:GOC327696 GXX327695:GXY327696 HHT327695:HHU327696 HRP327695:HRQ327696 IBL327695:IBM327696 ILH327695:ILI327696 IVD327695:IVE327696 JEZ327695:JFA327696 JOV327695:JOW327696 JYR327695:JYS327696 KIN327695:KIO327696 KSJ327695:KSK327696 LCF327695:LCG327696 LMB327695:LMC327696 LVX327695:LVY327696 MFT327695:MFU327696 MPP327695:MPQ327696 MZL327695:MZM327696 NJH327695:NJI327696 NTD327695:NTE327696 OCZ327695:ODA327696 OMV327695:OMW327696 OWR327695:OWS327696 PGN327695:PGO327696 PQJ327695:PQK327696 QAF327695:QAG327696 QKB327695:QKC327696 QTX327695:QTY327696 RDT327695:RDU327696 RNP327695:RNQ327696 RXL327695:RXM327696 SHH327695:SHI327696 SRD327695:SRE327696 TAZ327695:TBA327696 TKV327695:TKW327696 TUR327695:TUS327696 UEN327695:UEO327696 UOJ327695:UOK327696 UYF327695:UYG327696 VIB327695:VIC327696 VRX327695:VRY327696 WBT327695:WBU327696 WLP327695:WLQ327696 WVL327695:WVM327696 F393231:G393232 IZ393231:JA393232 SV393231:SW393232 ACR393231:ACS393232 AMN393231:AMO393232 AWJ393231:AWK393232 BGF393231:BGG393232 BQB393231:BQC393232 BZX393231:BZY393232 CJT393231:CJU393232 CTP393231:CTQ393232 DDL393231:DDM393232 DNH393231:DNI393232 DXD393231:DXE393232 EGZ393231:EHA393232 EQV393231:EQW393232 FAR393231:FAS393232 FKN393231:FKO393232 FUJ393231:FUK393232 GEF393231:GEG393232 GOB393231:GOC393232 GXX393231:GXY393232 HHT393231:HHU393232 HRP393231:HRQ393232 IBL393231:IBM393232 ILH393231:ILI393232 IVD393231:IVE393232 JEZ393231:JFA393232 JOV393231:JOW393232 JYR393231:JYS393232 KIN393231:KIO393232 KSJ393231:KSK393232 LCF393231:LCG393232 LMB393231:LMC393232 LVX393231:LVY393232 MFT393231:MFU393232 MPP393231:MPQ393232 MZL393231:MZM393232 NJH393231:NJI393232 NTD393231:NTE393232 OCZ393231:ODA393232 OMV393231:OMW393232 OWR393231:OWS393232 PGN393231:PGO393232 PQJ393231:PQK393232 QAF393231:QAG393232 QKB393231:QKC393232 QTX393231:QTY393232 RDT393231:RDU393232 RNP393231:RNQ393232 RXL393231:RXM393232 SHH393231:SHI393232 SRD393231:SRE393232 TAZ393231:TBA393232 TKV393231:TKW393232 TUR393231:TUS393232 UEN393231:UEO393232 UOJ393231:UOK393232 UYF393231:UYG393232 VIB393231:VIC393232 VRX393231:VRY393232 WBT393231:WBU393232 WLP393231:WLQ393232 WVL393231:WVM393232 F458767:G458768 IZ458767:JA458768 SV458767:SW458768 ACR458767:ACS458768 AMN458767:AMO458768 AWJ458767:AWK458768 BGF458767:BGG458768 BQB458767:BQC458768 BZX458767:BZY458768 CJT458767:CJU458768 CTP458767:CTQ458768 DDL458767:DDM458768 DNH458767:DNI458768 DXD458767:DXE458768 EGZ458767:EHA458768 EQV458767:EQW458768 FAR458767:FAS458768 FKN458767:FKO458768 FUJ458767:FUK458768 GEF458767:GEG458768 GOB458767:GOC458768 GXX458767:GXY458768 HHT458767:HHU458768 HRP458767:HRQ458768 IBL458767:IBM458768 ILH458767:ILI458768 IVD458767:IVE458768 JEZ458767:JFA458768 JOV458767:JOW458768 JYR458767:JYS458768 KIN458767:KIO458768 KSJ458767:KSK458768 LCF458767:LCG458768 LMB458767:LMC458768 LVX458767:LVY458768 MFT458767:MFU458768 MPP458767:MPQ458768 MZL458767:MZM458768 NJH458767:NJI458768 NTD458767:NTE458768 OCZ458767:ODA458768 OMV458767:OMW458768 OWR458767:OWS458768 PGN458767:PGO458768 PQJ458767:PQK458768 QAF458767:QAG458768 QKB458767:QKC458768 QTX458767:QTY458768 RDT458767:RDU458768 RNP458767:RNQ458768 RXL458767:RXM458768 SHH458767:SHI458768 SRD458767:SRE458768 TAZ458767:TBA458768 TKV458767:TKW458768 TUR458767:TUS458768 UEN458767:UEO458768 UOJ458767:UOK458768 UYF458767:UYG458768 VIB458767:VIC458768 VRX458767:VRY458768 WBT458767:WBU458768 WLP458767:WLQ458768 WVL458767:WVM458768 F524303:G524304 IZ524303:JA524304 SV524303:SW524304 ACR524303:ACS524304 AMN524303:AMO524304 AWJ524303:AWK524304 BGF524303:BGG524304 BQB524303:BQC524304 BZX524303:BZY524304 CJT524303:CJU524304 CTP524303:CTQ524304 DDL524303:DDM524304 DNH524303:DNI524304 DXD524303:DXE524304 EGZ524303:EHA524304 EQV524303:EQW524304 FAR524303:FAS524304 FKN524303:FKO524304 FUJ524303:FUK524304 GEF524303:GEG524304 GOB524303:GOC524304 GXX524303:GXY524304 HHT524303:HHU524304 HRP524303:HRQ524304 IBL524303:IBM524304 ILH524303:ILI524304 IVD524303:IVE524304 JEZ524303:JFA524304 JOV524303:JOW524304 JYR524303:JYS524304 KIN524303:KIO524304 KSJ524303:KSK524304 LCF524303:LCG524304 LMB524303:LMC524304 LVX524303:LVY524304 MFT524303:MFU524304 MPP524303:MPQ524304 MZL524303:MZM524304 NJH524303:NJI524304 NTD524303:NTE524304 OCZ524303:ODA524304 OMV524303:OMW524304 OWR524303:OWS524304 PGN524303:PGO524304 PQJ524303:PQK524304 QAF524303:QAG524304 QKB524303:QKC524304 QTX524303:QTY524304 RDT524303:RDU524304 RNP524303:RNQ524304 RXL524303:RXM524304 SHH524303:SHI524304 SRD524303:SRE524304 TAZ524303:TBA524304 TKV524303:TKW524304 TUR524303:TUS524304 UEN524303:UEO524304 UOJ524303:UOK524304 UYF524303:UYG524304 VIB524303:VIC524304 VRX524303:VRY524304 WBT524303:WBU524304 WLP524303:WLQ524304 WVL524303:WVM524304 F589839:G589840 IZ589839:JA589840 SV589839:SW589840 ACR589839:ACS589840 AMN589839:AMO589840 AWJ589839:AWK589840 BGF589839:BGG589840 BQB589839:BQC589840 BZX589839:BZY589840 CJT589839:CJU589840 CTP589839:CTQ589840 DDL589839:DDM589840 DNH589839:DNI589840 DXD589839:DXE589840 EGZ589839:EHA589840 EQV589839:EQW589840 FAR589839:FAS589840 FKN589839:FKO589840 FUJ589839:FUK589840 GEF589839:GEG589840 GOB589839:GOC589840 GXX589839:GXY589840 HHT589839:HHU589840 HRP589839:HRQ589840 IBL589839:IBM589840 ILH589839:ILI589840 IVD589839:IVE589840 JEZ589839:JFA589840 JOV589839:JOW589840 JYR589839:JYS589840 KIN589839:KIO589840 KSJ589839:KSK589840 LCF589839:LCG589840 LMB589839:LMC589840 LVX589839:LVY589840 MFT589839:MFU589840 MPP589839:MPQ589840 MZL589839:MZM589840 NJH589839:NJI589840 NTD589839:NTE589840 OCZ589839:ODA589840 OMV589839:OMW589840 OWR589839:OWS589840 PGN589839:PGO589840 PQJ589839:PQK589840 QAF589839:QAG589840 QKB589839:QKC589840 QTX589839:QTY589840 RDT589839:RDU589840 RNP589839:RNQ589840 RXL589839:RXM589840 SHH589839:SHI589840 SRD589839:SRE589840 TAZ589839:TBA589840 TKV589839:TKW589840 TUR589839:TUS589840 UEN589839:UEO589840 UOJ589839:UOK589840 UYF589839:UYG589840 VIB589839:VIC589840 VRX589839:VRY589840 WBT589839:WBU589840 WLP589839:WLQ589840 WVL589839:WVM589840 F655375:G655376 IZ655375:JA655376 SV655375:SW655376 ACR655375:ACS655376 AMN655375:AMO655376 AWJ655375:AWK655376 BGF655375:BGG655376 BQB655375:BQC655376 BZX655375:BZY655376 CJT655375:CJU655376 CTP655375:CTQ655376 DDL655375:DDM655376 DNH655375:DNI655376 DXD655375:DXE655376 EGZ655375:EHA655376 EQV655375:EQW655376 FAR655375:FAS655376 FKN655375:FKO655376 FUJ655375:FUK655376 GEF655375:GEG655376 GOB655375:GOC655376 GXX655375:GXY655376 HHT655375:HHU655376 HRP655375:HRQ655376 IBL655375:IBM655376 ILH655375:ILI655376 IVD655375:IVE655376 JEZ655375:JFA655376 JOV655375:JOW655376 JYR655375:JYS655376 KIN655375:KIO655376 KSJ655375:KSK655376 LCF655375:LCG655376 LMB655375:LMC655376 LVX655375:LVY655376 MFT655375:MFU655376 MPP655375:MPQ655376 MZL655375:MZM655376 NJH655375:NJI655376 NTD655375:NTE655376 OCZ655375:ODA655376 OMV655375:OMW655376 OWR655375:OWS655376 PGN655375:PGO655376 PQJ655375:PQK655376 QAF655375:QAG655376 QKB655375:QKC655376 QTX655375:QTY655376 RDT655375:RDU655376 RNP655375:RNQ655376 RXL655375:RXM655376 SHH655375:SHI655376 SRD655375:SRE655376 TAZ655375:TBA655376 TKV655375:TKW655376 TUR655375:TUS655376 UEN655375:UEO655376 UOJ655375:UOK655376 UYF655375:UYG655376 VIB655375:VIC655376 VRX655375:VRY655376 WBT655375:WBU655376 WLP655375:WLQ655376 WVL655375:WVM655376 F720911:G720912 IZ720911:JA720912 SV720911:SW720912 ACR720911:ACS720912 AMN720911:AMO720912 AWJ720911:AWK720912 BGF720911:BGG720912 BQB720911:BQC720912 BZX720911:BZY720912 CJT720911:CJU720912 CTP720911:CTQ720912 DDL720911:DDM720912 DNH720911:DNI720912 DXD720911:DXE720912 EGZ720911:EHA720912 EQV720911:EQW720912 FAR720911:FAS720912 FKN720911:FKO720912 FUJ720911:FUK720912 GEF720911:GEG720912 GOB720911:GOC720912 GXX720911:GXY720912 HHT720911:HHU720912 HRP720911:HRQ720912 IBL720911:IBM720912 ILH720911:ILI720912 IVD720911:IVE720912 JEZ720911:JFA720912 JOV720911:JOW720912 JYR720911:JYS720912 KIN720911:KIO720912 KSJ720911:KSK720912 LCF720911:LCG720912 LMB720911:LMC720912 LVX720911:LVY720912 MFT720911:MFU720912 MPP720911:MPQ720912 MZL720911:MZM720912 NJH720911:NJI720912 NTD720911:NTE720912 OCZ720911:ODA720912 OMV720911:OMW720912 OWR720911:OWS720912 PGN720911:PGO720912 PQJ720911:PQK720912 QAF720911:QAG720912 QKB720911:QKC720912 QTX720911:QTY720912 RDT720911:RDU720912 RNP720911:RNQ720912 RXL720911:RXM720912 SHH720911:SHI720912 SRD720911:SRE720912 TAZ720911:TBA720912 TKV720911:TKW720912 TUR720911:TUS720912 UEN720911:UEO720912 UOJ720911:UOK720912 UYF720911:UYG720912 VIB720911:VIC720912 VRX720911:VRY720912 WBT720911:WBU720912 WLP720911:WLQ720912 WVL720911:WVM720912 F786447:G786448 IZ786447:JA786448 SV786447:SW786448 ACR786447:ACS786448 AMN786447:AMO786448 AWJ786447:AWK786448 BGF786447:BGG786448 BQB786447:BQC786448 BZX786447:BZY786448 CJT786447:CJU786448 CTP786447:CTQ786448 DDL786447:DDM786448 DNH786447:DNI786448 DXD786447:DXE786448 EGZ786447:EHA786448 EQV786447:EQW786448 FAR786447:FAS786448 FKN786447:FKO786448 FUJ786447:FUK786448 GEF786447:GEG786448 GOB786447:GOC786448 GXX786447:GXY786448 HHT786447:HHU786448 HRP786447:HRQ786448 IBL786447:IBM786448 ILH786447:ILI786448 IVD786447:IVE786448 JEZ786447:JFA786448 JOV786447:JOW786448 JYR786447:JYS786448 KIN786447:KIO786448 KSJ786447:KSK786448 LCF786447:LCG786448 LMB786447:LMC786448 LVX786447:LVY786448 MFT786447:MFU786448 MPP786447:MPQ786448 MZL786447:MZM786448 NJH786447:NJI786448 NTD786447:NTE786448 OCZ786447:ODA786448 OMV786447:OMW786448 OWR786447:OWS786448 PGN786447:PGO786448 PQJ786447:PQK786448 QAF786447:QAG786448 QKB786447:QKC786448 QTX786447:QTY786448 RDT786447:RDU786448 RNP786447:RNQ786448 RXL786447:RXM786448 SHH786447:SHI786448 SRD786447:SRE786448 TAZ786447:TBA786448 TKV786447:TKW786448 TUR786447:TUS786448 UEN786447:UEO786448 UOJ786447:UOK786448 UYF786447:UYG786448 VIB786447:VIC786448 VRX786447:VRY786448 WBT786447:WBU786448 WLP786447:WLQ786448 WVL786447:WVM786448 F851983:G851984 IZ851983:JA851984 SV851983:SW851984 ACR851983:ACS851984 AMN851983:AMO851984 AWJ851983:AWK851984 BGF851983:BGG851984 BQB851983:BQC851984 BZX851983:BZY851984 CJT851983:CJU851984 CTP851983:CTQ851984 DDL851983:DDM851984 DNH851983:DNI851984 DXD851983:DXE851984 EGZ851983:EHA851984 EQV851983:EQW851984 FAR851983:FAS851984 FKN851983:FKO851984 FUJ851983:FUK851984 GEF851983:GEG851984 GOB851983:GOC851984 GXX851983:GXY851984 HHT851983:HHU851984 HRP851983:HRQ851984 IBL851983:IBM851984 ILH851983:ILI851984 IVD851983:IVE851984 JEZ851983:JFA851984 JOV851983:JOW851984 JYR851983:JYS851984 KIN851983:KIO851984 KSJ851983:KSK851984 LCF851983:LCG851984 LMB851983:LMC851984 LVX851983:LVY851984 MFT851983:MFU851984 MPP851983:MPQ851984 MZL851983:MZM851984 NJH851983:NJI851984 NTD851983:NTE851984 OCZ851983:ODA851984 OMV851983:OMW851984 OWR851983:OWS851984 PGN851983:PGO851984 PQJ851983:PQK851984 QAF851983:QAG851984 QKB851983:QKC851984 QTX851983:QTY851984 RDT851983:RDU851984 RNP851983:RNQ851984 RXL851983:RXM851984 SHH851983:SHI851984 SRD851983:SRE851984 TAZ851983:TBA851984 TKV851983:TKW851984 TUR851983:TUS851984 UEN851983:UEO851984 UOJ851983:UOK851984 UYF851983:UYG851984 VIB851983:VIC851984 VRX851983:VRY851984 WBT851983:WBU851984 WLP851983:WLQ851984 WVL851983:WVM851984 F917519:G917520 IZ917519:JA917520 SV917519:SW917520 ACR917519:ACS917520 AMN917519:AMO917520 AWJ917519:AWK917520 BGF917519:BGG917520 BQB917519:BQC917520 BZX917519:BZY917520 CJT917519:CJU917520 CTP917519:CTQ917520 DDL917519:DDM917520 DNH917519:DNI917520 DXD917519:DXE917520 EGZ917519:EHA917520 EQV917519:EQW917520 FAR917519:FAS917520 FKN917519:FKO917520 FUJ917519:FUK917520 GEF917519:GEG917520 GOB917519:GOC917520 GXX917519:GXY917520 HHT917519:HHU917520 HRP917519:HRQ917520 IBL917519:IBM917520 ILH917519:ILI917520 IVD917519:IVE917520 JEZ917519:JFA917520 JOV917519:JOW917520 JYR917519:JYS917520 KIN917519:KIO917520 KSJ917519:KSK917520 LCF917519:LCG917520 LMB917519:LMC917520 LVX917519:LVY917520 MFT917519:MFU917520 MPP917519:MPQ917520 MZL917519:MZM917520 NJH917519:NJI917520 NTD917519:NTE917520 OCZ917519:ODA917520 OMV917519:OMW917520 OWR917519:OWS917520 PGN917519:PGO917520 PQJ917519:PQK917520 QAF917519:QAG917520 QKB917519:QKC917520 QTX917519:QTY917520 RDT917519:RDU917520 RNP917519:RNQ917520 RXL917519:RXM917520 SHH917519:SHI917520 SRD917519:SRE917520 TAZ917519:TBA917520 TKV917519:TKW917520 TUR917519:TUS917520 UEN917519:UEO917520 UOJ917519:UOK917520 UYF917519:UYG917520 VIB917519:VIC917520 VRX917519:VRY917520 WBT917519:WBU917520 WLP917519:WLQ917520 WVL917519:WVM917520 F983055:G983056 IZ983055:JA983056 SV983055:SW983056 ACR983055:ACS983056 AMN983055:AMO983056 AWJ983055:AWK983056 BGF983055:BGG983056 BQB983055:BQC983056 BZX983055:BZY983056 CJT983055:CJU983056 CTP983055:CTQ983056 DDL983055:DDM983056 DNH983055:DNI983056 DXD983055:DXE983056 EGZ983055:EHA983056 EQV983055:EQW983056 FAR983055:FAS983056 FKN983055:FKO983056 FUJ983055:FUK983056 GEF983055:GEG983056 GOB983055:GOC983056 GXX983055:GXY983056 HHT983055:HHU983056 HRP983055:HRQ983056 IBL983055:IBM983056 ILH983055:ILI983056 IVD983055:IVE983056 JEZ983055:JFA983056 JOV983055:JOW983056 JYR983055:JYS983056 KIN983055:KIO983056 KSJ983055:KSK983056 LCF983055:LCG983056 LMB983055:LMC983056 LVX983055:LVY983056 MFT983055:MFU983056 MPP983055:MPQ983056 MZL983055:MZM983056 NJH983055:NJI983056 NTD983055:NTE983056 OCZ983055:ODA983056 OMV983055:OMW983056 OWR983055:OWS983056 PGN983055:PGO983056 PQJ983055:PQK983056 QAF983055:QAG983056 QKB983055:QKC983056 QTX983055:QTY983056 RDT983055:RDU983056 RNP983055:RNQ983056 RXL983055:RXM983056 SHH983055:SHI983056 SRD983055:SRE983056 TAZ983055:TBA983056 TKV983055:TKW983056 TUR983055:TUS983056 UEN983055:UEO983056 UOJ983055:UOK983056 UYF983055:UYG983056 VIB983055:VIC983056 VRX983055:VRY983056 WBT983055:WBU983056 WLP983055:WLQ983056 WVL983055:WVM983056 TAW983055:TAX983056 IW16:IX16 SS16:ST16 ACO16:ACP16 AMK16:AML16 AWG16:AWH16 BGC16:BGD16 BPY16:BPZ16 BZU16:BZV16 CJQ16:CJR16 CTM16:CTN16 DDI16:DDJ16 DNE16:DNF16 DXA16:DXB16 EGW16:EGX16 EQS16:EQT16 FAO16:FAP16 FKK16:FKL16 FUG16:FUH16 GEC16:GED16 GNY16:GNZ16 GXU16:GXV16 HHQ16:HHR16 HRM16:HRN16 IBI16:IBJ16 ILE16:ILF16 IVA16:IVB16 JEW16:JEX16 JOS16:JOT16 JYO16:JYP16 KIK16:KIL16 KSG16:KSH16 LCC16:LCD16 LLY16:LLZ16 LVU16:LVV16 MFQ16:MFR16 MPM16:MPN16 MZI16:MZJ16 NJE16:NJF16 NTA16:NTB16 OCW16:OCX16 OMS16:OMT16 OWO16:OWP16 PGK16:PGL16 PQG16:PQH16 QAC16:QAD16 QJY16:QJZ16 QTU16:QTV16 RDQ16:RDR16 RNM16:RNN16 RXI16:RXJ16 SHE16:SHF16 SRA16:SRB16 TAW16:TAX16 TKS16:TKT16 TUO16:TUP16 UEK16:UEL16 UOG16:UOH16 UYC16:UYD16 VHY16:VHZ16 VRU16:VRV16 WBQ16:WBR16 WLM16:WLN16 WVI16:WVJ16 C65551:D65552 IW65551:IX65552 SS65551:ST65552 ACO65551:ACP65552 AMK65551:AML65552 AWG65551:AWH65552 BGC65551:BGD65552 BPY65551:BPZ65552 BZU65551:BZV65552 CJQ65551:CJR65552 CTM65551:CTN65552 DDI65551:DDJ65552 DNE65551:DNF65552 DXA65551:DXB65552 EGW65551:EGX65552 EQS65551:EQT65552 FAO65551:FAP65552 FKK65551:FKL65552 FUG65551:FUH65552 GEC65551:GED65552 GNY65551:GNZ65552 GXU65551:GXV65552 HHQ65551:HHR65552 HRM65551:HRN65552 IBI65551:IBJ65552 ILE65551:ILF65552 IVA65551:IVB65552 JEW65551:JEX65552 JOS65551:JOT65552 JYO65551:JYP65552 KIK65551:KIL65552 KSG65551:KSH65552 LCC65551:LCD65552 LLY65551:LLZ65552 LVU65551:LVV65552 MFQ65551:MFR65552 MPM65551:MPN65552 MZI65551:MZJ65552 NJE65551:NJF65552 NTA65551:NTB65552 OCW65551:OCX65552 OMS65551:OMT65552 OWO65551:OWP65552 PGK65551:PGL65552 PQG65551:PQH65552 QAC65551:QAD65552 QJY65551:QJZ65552 QTU65551:QTV65552 RDQ65551:RDR65552 RNM65551:RNN65552 RXI65551:RXJ65552 SHE65551:SHF65552 SRA65551:SRB65552 TAW65551:TAX65552 TKS65551:TKT65552 TUO65551:TUP65552 UEK65551:UEL65552 UOG65551:UOH65552 UYC65551:UYD65552 VHY65551:VHZ65552 VRU65551:VRV65552 WBQ65551:WBR65552 WLM65551:WLN65552 WVI65551:WVJ65552 C131087:D131088 IW131087:IX131088 SS131087:ST131088 ACO131087:ACP131088 AMK131087:AML131088 AWG131087:AWH131088 BGC131087:BGD131088 BPY131087:BPZ131088 BZU131087:BZV131088 CJQ131087:CJR131088 CTM131087:CTN131088 DDI131087:DDJ131088 DNE131087:DNF131088 DXA131087:DXB131088 EGW131087:EGX131088 EQS131087:EQT131088 FAO131087:FAP131088 FKK131087:FKL131088 FUG131087:FUH131088 GEC131087:GED131088 GNY131087:GNZ131088 GXU131087:GXV131088 HHQ131087:HHR131088 HRM131087:HRN131088 IBI131087:IBJ131088 ILE131087:ILF131088 IVA131087:IVB131088 JEW131087:JEX131088 JOS131087:JOT131088 JYO131087:JYP131088 KIK131087:KIL131088 KSG131087:KSH131088 LCC131087:LCD131088 LLY131087:LLZ131088 LVU131087:LVV131088 MFQ131087:MFR131088 MPM131087:MPN131088 MZI131087:MZJ131088 NJE131087:NJF131088 NTA131087:NTB131088 OCW131087:OCX131088 OMS131087:OMT131088 OWO131087:OWP131088 PGK131087:PGL131088 PQG131087:PQH131088 QAC131087:QAD131088 QJY131087:QJZ131088 QTU131087:QTV131088 RDQ131087:RDR131088 RNM131087:RNN131088 RXI131087:RXJ131088 SHE131087:SHF131088 SRA131087:SRB131088 TAW131087:TAX131088 TKS131087:TKT131088 TUO131087:TUP131088 UEK131087:UEL131088 UOG131087:UOH131088 UYC131087:UYD131088 VHY131087:VHZ131088 VRU131087:VRV131088 WBQ131087:WBR131088 WLM131087:WLN131088 WVI131087:WVJ131088 C196623:D196624 IW196623:IX196624 SS196623:ST196624 ACO196623:ACP196624 AMK196623:AML196624 AWG196623:AWH196624 BGC196623:BGD196624 BPY196623:BPZ196624 BZU196623:BZV196624 CJQ196623:CJR196624 CTM196623:CTN196624 DDI196623:DDJ196624 DNE196623:DNF196624 DXA196623:DXB196624 EGW196623:EGX196624 EQS196623:EQT196624 FAO196623:FAP196624 FKK196623:FKL196624 FUG196623:FUH196624 GEC196623:GED196624 GNY196623:GNZ196624 GXU196623:GXV196624 HHQ196623:HHR196624 HRM196623:HRN196624 IBI196623:IBJ196624 ILE196623:ILF196624 IVA196623:IVB196624 JEW196623:JEX196624 JOS196623:JOT196624 JYO196623:JYP196624 KIK196623:KIL196624 KSG196623:KSH196624 LCC196623:LCD196624 LLY196623:LLZ196624 LVU196623:LVV196624 MFQ196623:MFR196624 MPM196623:MPN196624 MZI196623:MZJ196624 NJE196623:NJF196624 NTA196623:NTB196624 OCW196623:OCX196624 OMS196623:OMT196624 OWO196623:OWP196624 PGK196623:PGL196624 PQG196623:PQH196624 QAC196623:QAD196624 QJY196623:QJZ196624 QTU196623:QTV196624 RDQ196623:RDR196624 RNM196623:RNN196624 RXI196623:RXJ196624 SHE196623:SHF196624 SRA196623:SRB196624 TAW196623:TAX196624 TKS196623:TKT196624 TUO196623:TUP196624 UEK196623:UEL196624 UOG196623:UOH196624 UYC196623:UYD196624 VHY196623:VHZ196624 VRU196623:VRV196624 WBQ196623:WBR196624 WLM196623:WLN196624 WVI196623:WVJ196624 C262159:D262160 IW262159:IX262160 SS262159:ST262160 ACO262159:ACP262160 AMK262159:AML262160 AWG262159:AWH262160 BGC262159:BGD262160 BPY262159:BPZ262160 BZU262159:BZV262160 CJQ262159:CJR262160 CTM262159:CTN262160 DDI262159:DDJ262160 DNE262159:DNF262160 DXA262159:DXB262160 EGW262159:EGX262160 EQS262159:EQT262160 FAO262159:FAP262160 FKK262159:FKL262160 FUG262159:FUH262160 GEC262159:GED262160 GNY262159:GNZ262160 GXU262159:GXV262160 HHQ262159:HHR262160 HRM262159:HRN262160 IBI262159:IBJ262160 ILE262159:ILF262160 IVA262159:IVB262160 JEW262159:JEX262160 JOS262159:JOT262160 JYO262159:JYP262160 KIK262159:KIL262160 KSG262159:KSH262160 LCC262159:LCD262160 LLY262159:LLZ262160 LVU262159:LVV262160 MFQ262159:MFR262160 MPM262159:MPN262160 MZI262159:MZJ262160 NJE262159:NJF262160 NTA262159:NTB262160 OCW262159:OCX262160 OMS262159:OMT262160 OWO262159:OWP262160 PGK262159:PGL262160 PQG262159:PQH262160 QAC262159:QAD262160 QJY262159:QJZ262160 QTU262159:QTV262160 RDQ262159:RDR262160 RNM262159:RNN262160 RXI262159:RXJ262160 SHE262159:SHF262160 SRA262159:SRB262160 TAW262159:TAX262160 TKS262159:TKT262160 TUO262159:TUP262160 UEK262159:UEL262160 UOG262159:UOH262160 UYC262159:UYD262160 VHY262159:VHZ262160 VRU262159:VRV262160 WBQ262159:WBR262160 WLM262159:WLN262160 WVI262159:WVJ262160 C327695:D327696 IW327695:IX327696 SS327695:ST327696 ACO327695:ACP327696 AMK327695:AML327696 AWG327695:AWH327696 BGC327695:BGD327696 BPY327695:BPZ327696 BZU327695:BZV327696 CJQ327695:CJR327696 CTM327695:CTN327696 DDI327695:DDJ327696 DNE327695:DNF327696 DXA327695:DXB327696 EGW327695:EGX327696 EQS327695:EQT327696 FAO327695:FAP327696 FKK327695:FKL327696 FUG327695:FUH327696 GEC327695:GED327696 GNY327695:GNZ327696 GXU327695:GXV327696 HHQ327695:HHR327696 HRM327695:HRN327696 IBI327695:IBJ327696 ILE327695:ILF327696 IVA327695:IVB327696 JEW327695:JEX327696 JOS327695:JOT327696 JYO327695:JYP327696 KIK327695:KIL327696 KSG327695:KSH327696 LCC327695:LCD327696 LLY327695:LLZ327696 LVU327695:LVV327696 MFQ327695:MFR327696 MPM327695:MPN327696 MZI327695:MZJ327696 NJE327695:NJF327696 NTA327695:NTB327696 OCW327695:OCX327696 OMS327695:OMT327696 OWO327695:OWP327696 PGK327695:PGL327696 PQG327695:PQH327696 QAC327695:QAD327696 QJY327695:QJZ327696 QTU327695:QTV327696 RDQ327695:RDR327696 RNM327695:RNN327696 RXI327695:RXJ327696 SHE327695:SHF327696 SRA327695:SRB327696 TAW327695:TAX327696 TKS327695:TKT327696 TUO327695:TUP327696 UEK327695:UEL327696 UOG327695:UOH327696 UYC327695:UYD327696 VHY327695:VHZ327696 VRU327695:VRV327696 WBQ327695:WBR327696 WLM327695:WLN327696 WVI327695:WVJ327696 C393231:D393232 IW393231:IX393232 SS393231:ST393232 ACO393231:ACP393232 AMK393231:AML393232 AWG393231:AWH393232 BGC393231:BGD393232 BPY393231:BPZ393232 BZU393231:BZV393232 CJQ393231:CJR393232 CTM393231:CTN393232 DDI393231:DDJ393232 DNE393231:DNF393232 DXA393231:DXB393232 EGW393231:EGX393232 EQS393231:EQT393232 FAO393231:FAP393232 FKK393231:FKL393232 FUG393231:FUH393232 GEC393231:GED393232 GNY393231:GNZ393232 GXU393231:GXV393232 HHQ393231:HHR393232 HRM393231:HRN393232 IBI393231:IBJ393232 ILE393231:ILF393232 IVA393231:IVB393232 JEW393231:JEX393232 JOS393231:JOT393232 JYO393231:JYP393232 KIK393231:KIL393232 KSG393231:KSH393232 LCC393231:LCD393232 LLY393231:LLZ393232 LVU393231:LVV393232 MFQ393231:MFR393232 MPM393231:MPN393232 MZI393231:MZJ393232 NJE393231:NJF393232 NTA393231:NTB393232 OCW393231:OCX393232 OMS393231:OMT393232 OWO393231:OWP393232 PGK393231:PGL393232 PQG393231:PQH393232 QAC393231:QAD393232 QJY393231:QJZ393232 QTU393231:QTV393232 RDQ393231:RDR393232 RNM393231:RNN393232 RXI393231:RXJ393232 SHE393231:SHF393232 SRA393231:SRB393232 TAW393231:TAX393232 TKS393231:TKT393232 TUO393231:TUP393232 UEK393231:UEL393232 UOG393231:UOH393232 UYC393231:UYD393232 VHY393231:VHZ393232 VRU393231:VRV393232 WBQ393231:WBR393232 WLM393231:WLN393232 WVI393231:WVJ393232 C458767:D458768 IW458767:IX458768 SS458767:ST458768 ACO458767:ACP458768 AMK458767:AML458768 AWG458767:AWH458768 BGC458767:BGD458768 BPY458767:BPZ458768 BZU458767:BZV458768 CJQ458767:CJR458768 CTM458767:CTN458768 DDI458767:DDJ458768 DNE458767:DNF458768 DXA458767:DXB458768 EGW458767:EGX458768 EQS458767:EQT458768 FAO458767:FAP458768 FKK458767:FKL458768 FUG458767:FUH458768 GEC458767:GED458768 GNY458767:GNZ458768 GXU458767:GXV458768 HHQ458767:HHR458768 HRM458767:HRN458768 IBI458767:IBJ458768 ILE458767:ILF458768 IVA458767:IVB458768 JEW458767:JEX458768 JOS458767:JOT458768 JYO458767:JYP458768 KIK458767:KIL458768 KSG458767:KSH458768 LCC458767:LCD458768 LLY458767:LLZ458768 LVU458767:LVV458768 MFQ458767:MFR458768 MPM458767:MPN458768 MZI458767:MZJ458768 NJE458767:NJF458768 NTA458767:NTB458768 OCW458767:OCX458768 OMS458767:OMT458768 OWO458767:OWP458768 PGK458767:PGL458768 PQG458767:PQH458768 QAC458767:QAD458768 QJY458767:QJZ458768 QTU458767:QTV458768 RDQ458767:RDR458768 RNM458767:RNN458768 RXI458767:RXJ458768 SHE458767:SHF458768 SRA458767:SRB458768 TAW458767:TAX458768 TKS458767:TKT458768 TUO458767:TUP458768 UEK458767:UEL458768 UOG458767:UOH458768 UYC458767:UYD458768 VHY458767:VHZ458768 VRU458767:VRV458768 WBQ458767:WBR458768 WLM458767:WLN458768 WVI458767:WVJ458768 C524303:D524304 IW524303:IX524304 SS524303:ST524304 ACO524303:ACP524304 AMK524303:AML524304 AWG524303:AWH524304 BGC524303:BGD524304 BPY524303:BPZ524304 BZU524303:BZV524304 CJQ524303:CJR524304 CTM524303:CTN524304 DDI524303:DDJ524304 DNE524303:DNF524304 DXA524303:DXB524304 EGW524303:EGX524304 EQS524303:EQT524304 FAO524303:FAP524304 FKK524303:FKL524304 FUG524303:FUH524304 GEC524303:GED524304 GNY524303:GNZ524304 GXU524303:GXV524304 HHQ524303:HHR524304 HRM524303:HRN524304 IBI524303:IBJ524304 ILE524303:ILF524304 IVA524303:IVB524304 JEW524303:JEX524304 JOS524303:JOT524304 JYO524303:JYP524304 KIK524303:KIL524304 KSG524303:KSH524304 LCC524303:LCD524304 LLY524303:LLZ524304 LVU524303:LVV524304 MFQ524303:MFR524304 MPM524303:MPN524304 MZI524303:MZJ524304 NJE524303:NJF524304 NTA524303:NTB524304 OCW524303:OCX524304 OMS524303:OMT524304 OWO524303:OWP524304 PGK524303:PGL524304 PQG524303:PQH524304 QAC524303:QAD524304 QJY524303:QJZ524304 QTU524303:QTV524304 RDQ524303:RDR524304 RNM524303:RNN524304 RXI524303:RXJ524304 SHE524303:SHF524304 SRA524303:SRB524304 TAW524303:TAX524304 TKS524303:TKT524304 TUO524303:TUP524304 UEK524303:UEL524304 UOG524303:UOH524304 UYC524303:UYD524304 VHY524303:VHZ524304 VRU524303:VRV524304 WBQ524303:WBR524304 WLM524303:WLN524304 WVI524303:WVJ524304 C589839:D589840 IW589839:IX589840 SS589839:ST589840 ACO589839:ACP589840 AMK589839:AML589840 AWG589839:AWH589840 BGC589839:BGD589840 BPY589839:BPZ589840 BZU589839:BZV589840 CJQ589839:CJR589840 CTM589839:CTN589840 DDI589839:DDJ589840 DNE589839:DNF589840 DXA589839:DXB589840 EGW589839:EGX589840 EQS589839:EQT589840 FAO589839:FAP589840 FKK589839:FKL589840 FUG589839:FUH589840 GEC589839:GED589840 GNY589839:GNZ589840 GXU589839:GXV589840 HHQ589839:HHR589840 HRM589839:HRN589840 IBI589839:IBJ589840 ILE589839:ILF589840 IVA589839:IVB589840 JEW589839:JEX589840 JOS589839:JOT589840 JYO589839:JYP589840 KIK589839:KIL589840 KSG589839:KSH589840 LCC589839:LCD589840 LLY589839:LLZ589840 LVU589839:LVV589840 MFQ589839:MFR589840 MPM589839:MPN589840 MZI589839:MZJ589840 NJE589839:NJF589840 NTA589839:NTB589840 OCW589839:OCX589840 OMS589839:OMT589840 OWO589839:OWP589840 PGK589839:PGL589840 PQG589839:PQH589840 QAC589839:QAD589840 QJY589839:QJZ589840 QTU589839:QTV589840 RDQ589839:RDR589840 RNM589839:RNN589840 RXI589839:RXJ589840 SHE589839:SHF589840 SRA589839:SRB589840 TAW589839:TAX589840 TKS589839:TKT589840 TUO589839:TUP589840 UEK589839:UEL589840 UOG589839:UOH589840 UYC589839:UYD589840 VHY589839:VHZ589840 VRU589839:VRV589840 WBQ589839:WBR589840 WLM589839:WLN589840 WVI589839:WVJ589840 C655375:D655376 IW655375:IX655376 SS655375:ST655376 ACO655375:ACP655376 AMK655375:AML655376 AWG655375:AWH655376 BGC655375:BGD655376 BPY655375:BPZ655376 BZU655375:BZV655376 CJQ655375:CJR655376 CTM655375:CTN655376 DDI655375:DDJ655376 DNE655375:DNF655376 DXA655375:DXB655376 EGW655375:EGX655376 EQS655375:EQT655376 FAO655375:FAP655376 FKK655375:FKL655376 FUG655375:FUH655376 GEC655375:GED655376 GNY655375:GNZ655376 GXU655375:GXV655376 HHQ655375:HHR655376 HRM655375:HRN655376 IBI655375:IBJ655376 ILE655375:ILF655376 IVA655375:IVB655376 JEW655375:JEX655376 JOS655375:JOT655376 JYO655375:JYP655376 KIK655375:KIL655376 KSG655375:KSH655376 LCC655375:LCD655376 LLY655375:LLZ655376 LVU655375:LVV655376 MFQ655375:MFR655376 MPM655375:MPN655376 MZI655375:MZJ655376 NJE655375:NJF655376 NTA655375:NTB655376 OCW655375:OCX655376 OMS655375:OMT655376 OWO655375:OWP655376 PGK655375:PGL655376 PQG655375:PQH655376 QAC655375:QAD655376 QJY655375:QJZ655376 QTU655375:QTV655376 RDQ655375:RDR655376 RNM655375:RNN655376 RXI655375:RXJ655376 SHE655375:SHF655376 SRA655375:SRB655376 TAW655375:TAX655376 TKS655375:TKT655376 TUO655375:TUP655376 UEK655375:UEL655376 UOG655375:UOH655376 UYC655375:UYD655376 VHY655375:VHZ655376 VRU655375:VRV655376 WBQ655375:WBR655376 WLM655375:WLN655376 WVI655375:WVJ655376 C720911:D720912 IW720911:IX720912 SS720911:ST720912 ACO720911:ACP720912 AMK720911:AML720912 AWG720911:AWH720912 BGC720911:BGD720912 BPY720911:BPZ720912 BZU720911:BZV720912 CJQ720911:CJR720912 CTM720911:CTN720912 DDI720911:DDJ720912 DNE720911:DNF720912 DXA720911:DXB720912 EGW720911:EGX720912 EQS720911:EQT720912 FAO720911:FAP720912 FKK720911:FKL720912 FUG720911:FUH720912 GEC720911:GED720912 GNY720911:GNZ720912 GXU720911:GXV720912 HHQ720911:HHR720912 HRM720911:HRN720912 IBI720911:IBJ720912 ILE720911:ILF720912 IVA720911:IVB720912 JEW720911:JEX720912 JOS720911:JOT720912 JYO720911:JYP720912 KIK720911:KIL720912 KSG720911:KSH720912 LCC720911:LCD720912 LLY720911:LLZ720912 LVU720911:LVV720912 MFQ720911:MFR720912 MPM720911:MPN720912 MZI720911:MZJ720912 NJE720911:NJF720912 NTA720911:NTB720912 OCW720911:OCX720912 OMS720911:OMT720912 OWO720911:OWP720912 PGK720911:PGL720912 PQG720911:PQH720912 QAC720911:QAD720912 QJY720911:QJZ720912 QTU720911:QTV720912 RDQ720911:RDR720912 RNM720911:RNN720912 RXI720911:RXJ720912 SHE720911:SHF720912 SRA720911:SRB720912 TAW720911:TAX720912 TKS720911:TKT720912 TUO720911:TUP720912 UEK720911:UEL720912 UOG720911:UOH720912 UYC720911:UYD720912 VHY720911:VHZ720912 VRU720911:VRV720912 WBQ720911:WBR720912 WLM720911:WLN720912 WVI720911:WVJ720912 C786447:D786448 IW786447:IX786448 SS786447:ST786448 ACO786447:ACP786448 AMK786447:AML786448 AWG786447:AWH786448 BGC786447:BGD786448 BPY786447:BPZ786448 BZU786447:BZV786448 CJQ786447:CJR786448 CTM786447:CTN786448 DDI786447:DDJ786448 DNE786447:DNF786448 DXA786447:DXB786448 EGW786447:EGX786448 EQS786447:EQT786448 FAO786447:FAP786448 FKK786447:FKL786448 FUG786447:FUH786448 GEC786447:GED786448 GNY786447:GNZ786448 GXU786447:GXV786448 HHQ786447:HHR786448 HRM786447:HRN786448 IBI786447:IBJ786448 ILE786447:ILF786448 IVA786447:IVB786448 JEW786447:JEX786448 JOS786447:JOT786448 JYO786447:JYP786448 KIK786447:KIL786448 KSG786447:KSH786448 LCC786447:LCD786448 LLY786447:LLZ786448 LVU786447:LVV786448 MFQ786447:MFR786448 MPM786447:MPN786448 MZI786447:MZJ786448 NJE786447:NJF786448 NTA786447:NTB786448 OCW786447:OCX786448 OMS786447:OMT786448 OWO786447:OWP786448 PGK786447:PGL786448 PQG786447:PQH786448 QAC786447:QAD786448 QJY786447:QJZ786448 QTU786447:QTV786448 RDQ786447:RDR786448 RNM786447:RNN786448 RXI786447:RXJ786448 SHE786447:SHF786448 SRA786447:SRB786448 TAW786447:TAX786448 TKS786447:TKT786448 TUO786447:TUP786448 UEK786447:UEL786448 UOG786447:UOH786448 UYC786447:UYD786448 VHY786447:VHZ786448 VRU786447:VRV786448 WBQ786447:WBR786448 WLM786447:WLN786448 WVI786447:WVJ786448 C851983:D851984 IW851983:IX851984 SS851983:ST851984 ACO851983:ACP851984 AMK851983:AML851984 AWG851983:AWH851984 BGC851983:BGD851984 BPY851983:BPZ851984 BZU851983:BZV851984 CJQ851983:CJR851984 CTM851983:CTN851984 DDI851983:DDJ851984 DNE851983:DNF851984 DXA851983:DXB851984 EGW851983:EGX851984 EQS851983:EQT851984 FAO851983:FAP851984 FKK851983:FKL851984 FUG851983:FUH851984 GEC851983:GED851984 GNY851983:GNZ851984 GXU851983:GXV851984 HHQ851983:HHR851984 HRM851983:HRN851984 IBI851983:IBJ851984 ILE851983:ILF851984 IVA851983:IVB851984 JEW851983:JEX851984 JOS851983:JOT851984 JYO851983:JYP851984 KIK851983:KIL851984 KSG851983:KSH851984 LCC851983:LCD851984 LLY851983:LLZ851984 LVU851983:LVV851984 MFQ851983:MFR851984 MPM851983:MPN851984 MZI851983:MZJ851984 NJE851983:NJF851984 NTA851983:NTB851984 OCW851983:OCX851984 OMS851983:OMT851984 OWO851983:OWP851984 PGK851983:PGL851984 PQG851983:PQH851984 QAC851983:QAD851984 QJY851983:QJZ851984 QTU851983:QTV851984 RDQ851983:RDR851984 RNM851983:RNN851984 RXI851983:RXJ851984 SHE851983:SHF851984 SRA851983:SRB851984 TAW851983:TAX851984 TKS851983:TKT851984 TUO851983:TUP851984 UEK851983:UEL851984 UOG851983:UOH851984 UYC851983:UYD851984 VHY851983:VHZ851984 VRU851983:VRV851984 WBQ851983:WBR851984 WLM851983:WLN851984 WVI851983:WVJ851984 C917519:D917520 IW917519:IX917520 SS917519:ST917520 ACO917519:ACP917520 AMK917519:AML917520 AWG917519:AWH917520 BGC917519:BGD917520 BPY917519:BPZ917520 BZU917519:BZV917520 CJQ917519:CJR917520 CTM917519:CTN917520 DDI917519:DDJ917520 DNE917519:DNF917520 DXA917519:DXB917520 EGW917519:EGX917520 EQS917519:EQT917520 FAO917519:FAP917520 FKK917519:FKL917520 FUG917519:FUH917520 GEC917519:GED917520 GNY917519:GNZ917520 GXU917519:GXV917520 HHQ917519:HHR917520 HRM917519:HRN917520 IBI917519:IBJ917520 ILE917519:ILF917520 IVA917519:IVB917520 JEW917519:JEX917520 JOS917519:JOT917520 JYO917519:JYP917520 KIK917519:KIL917520 KSG917519:KSH917520 LCC917519:LCD917520 LLY917519:LLZ917520 LVU917519:LVV917520 MFQ917519:MFR917520 MPM917519:MPN917520 MZI917519:MZJ917520 NJE917519:NJF917520 NTA917519:NTB917520 OCW917519:OCX917520 OMS917519:OMT917520 OWO917519:OWP917520 PGK917519:PGL917520 PQG917519:PQH917520 QAC917519:QAD917520 QJY917519:QJZ917520 QTU917519:QTV917520 RDQ917519:RDR917520 RNM917519:RNN917520 RXI917519:RXJ917520 SHE917519:SHF917520 SRA917519:SRB917520 TAW917519:TAX917520 TKS917519:TKT917520 TUO917519:TUP917520 UEK917519:UEL917520 UOG917519:UOH917520 UYC917519:UYD917520 VHY917519:VHZ917520 VRU917519:VRV917520 WBQ917519:WBR917520 WLM917519:WLN917520 WVI917519:WVJ917520 C983055:D983056 IW983055:IX983056 SS983055:ST983056 ACO983055:ACP983056 AMK983055:AML983056 AWG983055:AWH983056 BGC983055:BGD983056 BPY983055:BPZ983056 BZU983055:BZV983056 CJQ983055:CJR983056 CTM983055:CTN983056 DDI983055:DDJ983056 DNE983055:DNF983056 DXA983055:DXB983056 EGW983055:EGX983056 EQS983055:EQT983056 FAO983055:FAP983056 FKK983055:FKL983056 FUG983055:FUH983056 GEC983055:GED983056 GNY983055:GNZ983056 GXU983055:GXV983056 HHQ983055:HHR983056 HRM983055:HRN983056 IBI983055:IBJ983056 ILE983055:ILF983056 IVA983055:IVB983056 JEW983055:JEX983056 JOS983055:JOT983056 JYO983055:JYP983056 KIK983055:KIL983056 KSG983055:KSH983056 LCC983055:LCD983056 LLY983055:LLZ983056 LVU983055:LVV983056 MFQ983055:MFR983056 MPM983055:MPN983056 MZI983055:MZJ983056 NJE983055:NJF983056 NTA983055:NTB983056 OCW983055:OCX983056 OMS983055:OMT983056 OWO983055:OWP983056 PGK983055:PGL983056 PQG983055:PQH983056 QAC983055:QAD983056 QJY983055:QJZ983056 QTU983055:QTV983056 RDQ983055:RDR983056 WVJ983054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D65540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D131076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D196612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D262148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D327684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D393220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D458756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D524292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D589828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D655364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D720900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D786436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D851972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D917508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D983044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WLN983054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G65540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G131076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G196612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G262148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G327684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G393220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G458756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G524292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G589828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G655364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G720900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G786436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G851972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G917508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G983044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WBR983054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J131076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J196612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J262148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J327684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J393220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J458756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J524292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J589828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J655364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J720900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J786436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J851972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J917508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J983044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VRV983054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M65540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M131076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M196612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M262148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M327684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M393220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M458756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M524292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M589828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M655364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M720900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M786436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M851972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M917508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M983044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VHZ983054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P65540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P131076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P196612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P262148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P327684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P393220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P458756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P524292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P589828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P655364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P720900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P786436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P851972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P917508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P983044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TKT983054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D65545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D131081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D196617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D262153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D327689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D393225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D458761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D524297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D589833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D655369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D720905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D786441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D851977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D917513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D983049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TUP983054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G65545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G131081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G196617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G262153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G327689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G393225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G458761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G524297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G589833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G655369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G720905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G786441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G851977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G917513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G983049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UEL983054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J65545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J131081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J196617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J262153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J327689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J393225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J458761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J524297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J589833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J655369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J720905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J786441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J851977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J917513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J983049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UOH983054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M65545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M131081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M196617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M262153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M327689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M393225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M458761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M524297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M589833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M655369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M720905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M786441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M851977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M917513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M983049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UYD983054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P65545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P131081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P196617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P262153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P327689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P393225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P458761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P524297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P589833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P655369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P720905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P786441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P851977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P917513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P983049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RNN983054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P65550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P131086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P196622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P262158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P327694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P393230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P458766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P524302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P589838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P655374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P720910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P786446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P851982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P917518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P983054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RXJ983054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M65550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M131086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M196622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M262158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M327694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M393230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M458766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M524302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M589838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M655374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M720910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M786446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M851982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M917518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M983054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SHF983054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J65550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J131086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J196622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J262158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J327694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J393230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J458766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J524302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J589838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J655374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J720910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J786446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J851982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J917518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J983054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SRB983054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G65550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G131086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G196622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G262158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G327694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G393230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G458766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G524302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G589838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G655374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G720910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G786446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G851982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G917518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G983054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TAX983054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D65550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D131086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D196622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D262158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D327694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D393230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D458766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D524302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D589838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D655374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D720910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D786446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D851982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D917518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D983054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929C-1994-4EC5-9A45-E2642D741C7A}">
  <sheetPr codeName="Feuil18"/>
  <dimension ref="A1:D74"/>
  <sheetViews>
    <sheetView topLeftCell="B8" workbookViewId="0">
      <selection activeCell="B3" sqref="B3:B29"/>
    </sheetView>
  </sheetViews>
  <sheetFormatPr baseColWidth="10" defaultColWidth="11" defaultRowHeight="15.5" x14ac:dyDescent="0.35"/>
  <cols>
    <col min="1" max="1" width="0" hidden="1" customWidth="1"/>
    <col min="2" max="2" width="49.08203125" bestFit="1" customWidth="1"/>
    <col min="3" max="3" width="13.58203125" style="1" customWidth="1"/>
  </cols>
  <sheetData>
    <row r="1" spans="1:4" ht="69.75" customHeight="1" thickBot="1" x14ac:dyDescent="0.4">
      <c r="A1" s="292" t="s">
        <v>51</v>
      </c>
      <c r="B1" s="293"/>
      <c r="C1" s="293"/>
      <c r="D1">
        <f>COUNTA(SerieAvantTumblingNatC)</f>
        <v>21</v>
      </c>
    </row>
    <row r="2" spans="1:4" ht="31.5" customHeight="1" x14ac:dyDescent="0.35">
      <c r="B2" s="34" t="s">
        <v>1</v>
      </c>
      <c r="C2" s="34" t="s">
        <v>2</v>
      </c>
    </row>
    <row r="3" spans="1:4" x14ac:dyDescent="0.35">
      <c r="A3" s="297"/>
      <c r="B3" s="106" t="s">
        <v>32</v>
      </c>
      <c r="C3" s="107">
        <v>0.5</v>
      </c>
    </row>
    <row r="4" spans="1:4" x14ac:dyDescent="0.35">
      <c r="A4" s="297"/>
      <c r="B4" s="106" t="s">
        <v>33</v>
      </c>
      <c r="C4" s="107">
        <v>1</v>
      </c>
    </row>
    <row r="5" spans="1:4" x14ac:dyDescent="0.35">
      <c r="A5" s="297"/>
      <c r="B5" s="108" t="s">
        <v>4</v>
      </c>
      <c r="C5" s="107">
        <v>1</v>
      </c>
    </row>
    <row r="6" spans="1:4" x14ac:dyDescent="0.35">
      <c r="A6" s="297"/>
      <c r="B6" s="106" t="s">
        <v>34</v>
      </c>
      <c r="C6" s="107">
        <v>1</v>
      </c>
    </row>
    <row r="7" spans="1:4" x14ac:dyDescent="0.35">
      <c r="A7" s="297"/>
      <c r="B7" s="106" t="s">
        <v>35</v>
      </c>
      <c r="C7" s="107">
        <v>1</v>
      </c>
    </row>
    <row r="8" spans="1:4" x14ac:dyDescent="0.35">
      <c r="A8" s="297"/>
      <c r="B8" s="106" t="s">
        <v>36</v>
      </c>
      <c r="C8" s="107">
        <v>1.2</v>
      </c>
    </row>
    <row r="9" spans="1:4" x14ac:dyDescent="0.35">
      <c r="A9" s="297"/>
      <c r="B9" s="106" t="s">
        <v>37</v>
      </c>
      <c r="C9" s="107">
        <v>1.4</v>
      </c>
    </row>
    <row r="10" spans="1:4" x14ac:dyDescent="0.35">
      <c r="A10" s="297"/>
      <c r="B10" s="106" t="s">
        <v>8</v>
      </c>
      <c r="C10" s="107">
        <v>1.4</v>
      </c>
    </row>
    <row r="11" spans="1:4" x14ac:dyDescent="0.35">
      <c r="A11" s="297"/>
      <c r="B11" s="106" t="s">
        <v>38</v>
      </c>
      <c r="C11" s="107">
        <v>1.4</v>
      </c>
    </row>
    <row r="12" spans="1:4" x14ac:dyDescent="0.35">
      <c r="A12" s="297"/>
      <c r="B12" s="106" t="s">
        <v>39</v>
      </c>
      <c r="C12" s="107">
        <v>1.6</v>
      </c>
    </row>
    <row r="13" spans="1:4" x14ac:dyDescent="0.35">
      <c r="A13" s="297"/>
      <c r="B13" s="106" t="s">
        <v>40</v>
      </c>
      <c r="C13" s="107">
        <v>1.6</v>
      </c>
    </row>
    <row r="14" spans="1:4" x14ac:dyDescent="0.35">
      <c r="A14" s="297"/>
      <c r="B14" s="106" t="s">
        <v>41</v>
      </c>
      <c r="C14" s="107">
        <v>1.7</v>
      </c>
    </row>
    <row r="15" spans="1:4" x14ac:dyDescent="0.35">
      <c r="A15" s="297"/>
      <c r="B15" s="106" t="s">
        <v>42</v>
      </c>
      <c r="C15" s="107">
        <v>1.7</v>
      </c>
    </row>
    <row r="16" spans="1:4" x14ac:dyDescent="0.35">
      <c r="A16" s="297"/>
      <c r="B16" s="106" t="s">
        <v>43</v>
      </c>
      <c r="C16" s="107">
        <v>1.7</v>
      </c>
    </row>
    <row r="17" spans="1:3" x14ac:dyDescent="0.35">
      <c r="A17" s="297"/>
      <c r="B17" s="109" t="s">
        <v>44</v>
      </c>
      <c r="C17" s="107">
        <v>1.7</v>
      </c>
    </row>
    <row r="18" spans="1:3" x14ac:dyDescent="0.35">
      <c r="A18" s="297"/>
      <c r="B18" s="106" t="s">
        <v>45</v>
      </c>
      <c r="C18" s="107">
        <v>1.7</v>
      </c>
    </row>
    <row r="19" spans="1:3" x14ac:dyDescent="0.35">
      <c r="A19" s="297"/>
      <c r="B19" s="106" t="s">
        <v>46</v>
      </c>
      <c r="C19" s="107">
        <v>1.8</v>
      </c>
    </row>
    <row r="20" spans="1:3" x14ac:dyDescent="0.35">
      <c r="A20" s="297"/>
      <c r="B20" s="106" t="s">
        <v>47</v>
      </c>
      <c r="C20" s="107">
        <v>1.8</v>
      </c>
    </row>
    <row r="21" spans="1:3" x14ac:dyDescent="0.35">
      <c r="A21" s="297"/>
      <c r="B21" s="109" t="s">
        <v>48</v>
      </c>
      <c r="C21" s="107">
        <v>1.8</v>
      </c>
    </row>
    <row r="22" spans="1:3" x14ac:dyDescent="0.35">
      <c r="A22" s="297"/>
      <c r="B22" s="182" t="s">
        <v>49</v>
      </c>
      <c r="C22" s="107">
        <v>1.8</v>
      </c>
    </row>
    <row r="23" spans="1:3" x14ac:dyDescent="0.35">
      <c r="A23" s="297"/>
      <c r="B23" s="110" t="s">
        <v>50</v>
      </c>
      <c r="C23" s="107">
        <v>0</v>
      </c>
    </row>
    <row r="24" spans="1:3" x14ac:dyDescent="0.35">
      <c r="A24" s="297"/>
      <c r="B24" s="40"/>
      <c r="C24" s="41"/>
    </row>
    <row r="25" spans="1:3" x14ac:dyDescent="0.35">
      <c r="A25" s="297"/>
      <c r="B25" s="40"/>
      <c r="C25" s="41"/>
    </row>
    <row r="26" spans="1:3" x14ac:dyDescent="0.35">
      <c r="A26" s="297"/>
      <c r="B26" s="40"/>
      <c r="C26" s="41"/>
    </row>
    <row r="27" spans="1:3" x14ac:dyDescent="0.35">
      <c r="A27" s="297"/>
      <c r="B27" s="40"/>
      <c r="C27" s="41"/>
    </row>
    <row r="28" spans="1:3" x14ac:dyDescent="0.35">
      <c r="A28" s="297"/>
      <c r="B28" s="40"/>
      <c r="C28" s="41"/>
    </row>
    <row r="29" spans="1:3" x14ac:dyDescent="0.35">
      <c r="A29" s="297"/>
      <c r="B29" s="40"/>
      <c r="C29" s="41"/>
    </row>
    <row r="30" spans="1:3" x14ac:dyDescent="0.35">
      <c r="A30" s="297"/>
      <c r="B30" s="40"/>
      <c r="C30" s="41"/>
    </row>
    <row r="31" spans="1:3" x14ac:dyDescent="0.35">
      <c r="A31" s="297"/>
      <c r="B31" s="40"/>
      <c r="C31" s="41"/>
    </row>
    <row r="32" spans="1:3" x14ac:dyDescent="0.35">
      <c r="A32" s="297"/>
      <c r="B32" s="40"/>
      <c r="C32" s="41"/>
    </row>
    <row r="33" spans="1:3" ht="16" thickBot="1" x14ac:dyDescent="0.4">
      <c r="A33" s="298"/>
      <c r="B33" s="40"/>
      <c r="C33" s="41"/>
    </row>
    <row r="34" spans="1:3" ht="16" thickBot="1" x14ac:dyDescent="0.4">
      <c r="A34" s="97"/>
      <c r="B34" s="40"/>
      <c r="C34" s="41"/>
    </row>
    <row r="35" spans="1:3" x14ac:dyDescent="0.35">
      <c r="A35" s="296" t="s">
        <v>18</v>
      </c>
      <c r="B35" s="40"/>
      <c r="C35" s="41"/>
    </row>
    <row r="36" spans="1:3" x14ac:dyDescent="0.35">
      <c r="A36" s="294"/>
      <c r="B36" s="40"/>
      <c r="C36" s="41"/>
    </row>
    <row r="37" spans="1:3" x14ac:dyDescent="0.35">
      <c r="A37" s="294"/>
      <c r="B37" s="40"/>
      <c r="C37" s="41"/>
    </row>
    <row r="38" spans="1:3" x14ac:dyDescent="0.35">
      <c r="A38" s="294"/>
      <c r="B38" s="40"/>
      <c r="C38" s="41"/>
    </row>
    <row r="39" spans="1:3" x14ac:dyDescent="0.35">
      <c r="A39" s="294"/>
      <c r="B39" s="40"/>
      <c r="C39" s="41"/>
    </row>
    <row r="40" spans="1:3" x14ac:dyDescent="0.35">
      <c r="A40" s="294"/>
      <c r="B40" s="40"/>
      <c r="C40" s="41"/>
    </row>
    <row r="41" spans="1:3" x14ac:dyDescent="0.35">
      <c r="A41" s="294"/>
      <c r="B41" s="40"/>
      <c r="C41" s="41"/>
    </row>
    <row r="42" spans="1:3" x14ac:dyDescent="0.35">
      <c r="A42" s="294"/>
      <c r="B42" s="40"/>
      <c r="C42" s="41"/>
    </row>
    <row r="43" spans="1:3" x14ac:dyDescent="0.35">
      <c r="A43" s="294"/>
      <c r="B43" s="40"/>
      <c r="C43" s="41"/>
    </row>
    <row r="44" spans="1:3" x14ac:dyDescent="0.35">
      <c r="A44" s="294"/>
      <c r="B44" s="40"/>
      <c r="C44" s="41"/>
    </row>
    <row r="45" spans="1:3" x14ac:dyDescent="0.35">
      <c r="A45" s="294"/>
      <c r="B45" s="40"/>
      <c r="C45" s="41"/>
    </row>
    <row r="46" spans="1:3" x14ac:dyDescent="0.35">
      <c r="A46" s="294"/>
      <c r="B46" s="40"/>
      <c r="C46" s="41"/>
    </row>
    <row r="47" spans="1:3" x14ac:dyDescent="0.35">
      <c r="A47" s="294"/>
      <c r="B47" s="40"/>
      <c r="C47" s="41"/>
    </row>
    <row r="48" spans="1:3" x14ac:dyDescent="0.35">
      <c r="A48" s="294"/>
      <c r="B48" s="40"/>
      <c r="C48" s="41"/>
    </row>
    <row r="49" spans="1:3" x14ac:dyDescent="0.35">
      <c r="A49" s="294"/>
      <c r="B49" s="40"/>
      <c r="C49" s="41"/>
    </row>
    <row r="50" spans="1:3" x14ac:dyDescent="0.35">
      <c r="A50" s="294"/>
      <c r="B50" s="40"/>
      <c r="C50" s="41"/>
    </row>
    <row r="51" spans="1:3" x14ac:dyDescent="0.35">
      <c r="A51" s="294"/>
      <c r="B51" s="40"/>
      <c r="C51" s="41"/>
    </row>
    <row r="52" spans="1:3" x14ac:dyDescent="0.35">
      <c r="A52" s="294"/>
      <c r="B52" s="40"/>
      <c r="C52" s="41"/>
    </row>
    <row r="53" spans="1:3" x14ac:dyDescent="0.35">
      <c r="A53" s="294"/>
      <c r="B53" s="40"/>
      <c r="C53" s="41"/>
    </row>
    <row r="54" spans="1:3" x14ac:dyDescent="0.35">
      <c r="A54" s="294"/>
      <c r="B54" s="40"/>
      <c r="C54" s="41"/>
    </row>
    <row r="55" spans="1:3" x14ac:dyDescent="0.35">
      <c r="A55" s="294"/>
      <c r="B55" s="40"/>
      <c r="C55" s="41"/>
    </row>
    <row r="56" spans="1:3" x14ac:dyDescent="0.35">
      <c r="A56" s="294"/>
      <c r="B56" s="40"/>
      <c r="C56" s="41"/>
    </row>
    <row r="57" spans="1:3" ht="16" thickBot="1" x14ac:dyDescent="0.4">
      <c r="A57" s="294"/>
      <c r="B57" s="40"/>
      <c r="C57" s="41"/>
    </row>
    <row r="58" spans="1:3" x14ac:dyDescent="0.35">
      <c r="A58" s="299" t="s">
        <v>52</v>
      </c>
      <c r="B58" s="40"/>
      <c r="C58" s="41"/>
    </row>
    <row r="59" spans="1:3" x14ac:dyDescent="0.35">
      <c r="A59" s="300"/>
      <c r="B59" s="40"/>
      <c r="C59" s="41"/>
    </row>
    <row r="60" spans="1:3" x14ac:dyDescent="0.35">
      <c r="A60" s="300"/>
      <c r="B60" s="40"/>
      <c r="C60" s="41"/>
    </row>
    <row r="61" spans="1:3" x14ac:dyDescent="0.35">
      <c r="A61" s="300"/>
      <c r="B61" s="40"/>
      <c r="C61" s="41"/>
    </row>
    <row r="62" spans="1:3" x14ac:dyDescent="0.35">
      <c r="A62" s="300"/>
      <c r="B62" s="40"/>
      <c r="C62" s="41"/>
    </row>
    <row r="63" spans="1:3" x14ac:dyDescent="0.35">
      <c r="A63" s="300"/>
      <c r="B63" s="40"/>
      <c r="C63" s="41"/>
    </row>
    <row r="64" spans="1:3" x14ac:dyDescent="0.35">
      <c r="A64" s="300"/>
      <c r="B64" s="40"/>
      <c r="C64" s="41"/>
    </row>
    <row r="65" spans="1:3" x14ac:dyDescent="0.35">
      <c r="A65" s="300"/>
      <c r="B65" s="40"/>
      <c r="C65" s="41"/>
    </row>
    <row r="66" spans="1:3" x14ac:dyDescent="0.35">
      <c r="A66" s="300"/>
      <c r="B66" s="40"/>
      <c r="C66" s="41"/>
    </row>
    <row r="67" spans="1:3" x14ac:dyDescent="0.35">
      <c r="A67" s="300"/>
      <c r="B67" s="40"/>
      <c r="C67" s="41"/>
    </row>
    <row r="68" spans="1:3" x14ac:dyDescent="0.35">
      <c r="A68" s="300"/>
      <c r="B68" s="40"/>
      <c r="C68" s="41"/>
    </row>
    <row r="69" spans="1:3" ht="16" thickBot="1" x14ac:dyDescent="0.4">
      <c r="A69" s="301"/>
      <c r="B69" s="40"/>
      <c r="C69" s="41"/>
    </row>
    <row r="70" spans="1:3" x14ac:dyDescent="0.35">
      <c r="A70" s="302"/>
      <c r="B70" s="40"/>
      <c r="C70" s="41"/>
    </row>
    <row r="71" spans="1:3" x14ac:dyDescent="0.35">
      <c r="A71" s="302"/>
      <c r="B71" s="40"/>
      <c r="C71" s="41"/>
    </row>
    <row r="72" spans="1:3" ht="16" thickBot="1" x14ac:dyDescent="0.4">
      <c r="B72" s="89"/>
      <c r="C72" s="90"/>
    </row>
    <row r="73" spans="1:3" ht="16" thickBot="1" x14ac:dyDescent="0.4">
      <c r="B73" s="89"/>
      <c r="C73" s="90"/>
    </row>
    <row r="74" spans="1:3" x14ac:dyDescent="0.35">
      <c r="B74" s="40"/>
      <c r="C74" s="41"/>
    </row>
  </sheetData>
  <autoFilter ref="B2:C73" xr:uid="{00000000-0009-0000-0000-000007000000}">
    <sortState xmlns:xlrd2="http://schemas.microsoft.com/office/spreadsheetml/2017/richdata2" ref="B3:C73">
      <sortCondition descending="1" ref="C2:C73"/>
    </sortState>
  </autoFilter>
  <sortState xmlns:xlrd2="http://schemas.microsoft.com/office/spreadsheetml/2017/richdata2" ref="B3:C22">
    <sortCondition ref="C3:C22"/>
  </sortState>
  <mergeCells count="5">
    <mergeCell ref="A1:C1"/>
    <mergeCell ref="A3:A33"/>
    <mergeCell ref="A35:A57"/>
    <mergeCell ref="A58:A69"/>
    <mergeCell ref="A70:A7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1">
    <tabColor theme="3" tint="0.59999389629810485"/>
    <pageSetUpPr fitToPage="1"/>
  </sheetPr>
  <dimension ref="A1:AZ22"/>
  <sheetViews>
    <sheetView zoomScale="70" zoomScaleNormal="70" workbookViewId="0"/>
  </sheetViews>
  <sheetFormatPr baseColWidth="10" defaultColWidth="11" defaultRowHeight="15.5" x14ac:dyDescent="0.35"/>
  <cols>
    <col min="1" max="1" width="5.5" style="85" bestFit="1" customWidth="1"/>
    <col min="2" max="17" width="13.58203125" style="85" customWidth="1"/>
    <col min="18" max="18" width="11" style="86"/>
    <col min="19" max="19" width="10.83203125" style="86" customWidth="1"/>
    <col min="20" max="22" width="11" style="86"/>
    <col min="23" max="23" width="13" style="86" customWidth="1"/>
    <col min="24" max="24" width="11" style="160" customWidth="1"/>
    <col min="25" max="25" width="11.5" style="259" hidden="1" customWidth="1"/>
    <col min="26" max="43" width="11" style="259" hidden="1" customWidth="1"/>
    <col min="44" max="50" width="11" style="160" hidden="1" customWidth="1"/>
    <col min="51" max="52" width="11" style="160" customWidth="1"/>
    <col min="53" max="57" width="11" style="85" customWidth="1"/>
    <col min="58" max="253" width="11" style="85"/>
    <col min="254" max="254" width="5.5" style="85" bestFit="1" customWidth="1"/>
    <col min="255" max="255" width="12.08203125" style="85" customWidth="1"/>
    <col min="256" max="257" width="9.58203125" style="85" customWidth="1"/>
    <col min="258" max="258" width="12.33203125" style="85" customWidth="1"/>
    <col min="259" max="259" width="9.58203125" style="85" customWidth="1"/>
    <col min="260" max="260" width="7.58203125" style="85" bestFit="1" customWidth="1"/>
    <col min="261" max="261" width="12.33203125" style="85" customWidth="1"/>
    <col min="262" max="262" width="11" style="85"/>
    <col min="263" max="263" width="7.5" style="85" bestFit="1" customWidth="1"/>
    <col min="264" max="264" width="12.58203125" style="85" customWidth="1"/>
    <col min="265" max="265" width="11" style="85"/>
    <col min="266" max="266" width="7.5" style="85" bestFit="1" customWidth="1"/>
    <col min="267" max="267" width="12.08203125" style="85" customWidth="1"/>
    <col min="268" max="268" width="11" style="85"/>
    <col min="269" max="269" width="7.5" style="85" bestFit="1" customWidth="1"/>
    <col min="270" max="270" width="11" style="85"/>
    <col min="271" max="271" width="10.83203125" style="85" customWidth="1"/>
    <col min="272" max="509" width="11" style="85"/>
    <col min="510" max="510" width="5.5" style="85" bestFit="1" customWidth="1"/>
    <col min="511" max="511" width="12.08203125" style="85" customWidth="1"/>
    <col min="512" max="513" width="9.58203125" style="85" customWidth="1"/>
    <col min="514" max="514" width="12.33203125" style="85" customWidth="1"/>
    <col min="515" max="515" width="9.58203125" style="85" customWidth="1"/>
    <col min="516" max="516" width="7.58203125" style="85" bestFit="1" customWidth="1"/>
    <col min="517" max="517" width="12.33203125" style="85" customWidth="1"/>
    <col min="518" max="518" width="11" style="85"/>
    <col min="519" max="519" width="7.5" style="85" bestFit="1" customWidth="1"/>
    <col min="520" max="520" width="12.58203125" style="85" customWidth="1"/>
    <col min="521" max="521" width="11" style="85"/>
    <col min="522" max="522" width="7.5" style="85" bestFit="1" customWidth="1"/>
    <col min="523" max="523" width="12.08203125" style="85" customWidth="1"/>
    <col min="524" max="524" width="11" style="85"/>
    <col min="525" max="525" width="7.5" style="85" bestFit="1" customWidth="1"/>
    <col min="526" max="526" width="11" style="85"/>
    <col min="527" max="527" width="10.83203125" style="85" customWidth="1"/>
    <col min="528" max="765" width="11" style="85"/>
    <col min="766" max="766" width="5.5" style="85" bestFit="1" customWidth="1"/>
    <col min="767" max="767" width="12.08203125" style="85" customWidth="1"/>
    <col min="768" max="769" width="9.58203125" style="85" customWidth="1"/>
    <col min="770" max="770" width="12.33203125" style="85" customWidth="1"/>
    <col min="771" max="771" width="9.58203125" style="85" customWidth="1"/>
    <col min="772" max="772" width="7.58203125" style="85" bestFit="1" customWidth="1"/>
    <col min="773" max="773" width="12.33203125" style="85" customWidth="1"/>
    <col min="774" max="774" width="11" style="85"/>
    <col min="775" max="775" width="7.5" style="85" bestFit="1" customWidth="1"/>
    <col min="776" max="776" width="12.58203125" style="85" customWidth="1"/>
    <col min="777" max="777" width="11" style="85"/>
    <col min="778" max="778" width="7.5" style="85" bestFit="1" customWidth="1"/>
    <col min="779" max="779" width="12.08203125" style="85" customWidth="1"/>
    <col min="780" max="780" width="11" style="85"/>
    <col min="781" max="781" width="7.5" style="85" bestFit="1" customWidth="1"/>
    <col min="782" max="782" width="11" style="85"/>
    <col min="783" max="783" width="10.83203125" style="85" customWidth="1"/>
    <col min="784" max="1021" width="11" style="85"/>
    <col min="1022" max="1022" width="5.5" style="85" bestFit="1" customWidth="1"/>
    <col min="1023" max="1023" width="12.08203125" style="85" customWidth="1"/>
    <col min="1024" max="1025" width="9.58203125" style="85" customWidth="1"/>
    <col min="1026" max="1026" width="12.33203125" style="85" customWidth="1"/>
    <col min="1027" max="1027" width="9.58203125" style="85" customWidth="1"/>
    <col min="1028" max="1028" width="7.58203125" style="85" bestFit="1" customWidth="1"/>
    <col min="1029" max="1029" width="12.33203125" style="85" customWidth="1"/>
    <col min="1030" max="1030" width="11" style="85"/>
    <col min="1031" max="1031" width="7.5" style="85" bestFit="1" customWidth="1"/>
    <col min="1032" max="1032" width="12.58203125" style="85" customWidth="1"/>
    <col min="1033" max="1033" width="11" style="85"/>
    <col min="1034" max="1034" width="7.5" style="85" bestFit="1" customWidth="1"/>
    <col min="1035" max="1035" width="12.08203125" style="85" customWidth="1"/>
    <col min="1036" max="1036" width="11" style="85"/>
    <col min="1037" max="1037" width="7.5" style="85" bestFit="1" customWidth="1"/>
    <col min="1038" max="1038" width="11" style="85"/>
    <col min="1039" max="1039" width="10.83203125" style="85" customWidth="1"/>
    <col min="1040" max="1277" width="11" style="85"/>
    <col min="1278" max="1278" width="5.5" style="85" bestFit="1" customWidth="1"/>
    <col min="1279" max="1279" width="12.08203125" style="85" customWidth="1"/>
    <col min="1280" max="1281" width="9.58203125" style="85" customWidth="1"/>
    <col min="1282" max="1282" width="12.33203125" style="85" customWidth="1"/>
    <col min="1283" max="1283" width="9.58203125" style="85" customWidth="1"/>
    <col min="1284" max="1284" width="7.58203125" style="85" bestFit="1" customWidth="1"/>
    <col min="1285" max="1285" width="12.33203125" style="85" customWidth="1"/>
    <col min="1286" max="1286" width="11" style="85"/>
    <col min="1287" max="1287" width="7.5" style="85" bestFit="1" customWidth="1"/>
    <col min="1288" max="1288" width="12.58203125" style="85" customWidth="1"/>
    <col min="1289" max="1289" width="11" style="85"/>
    <col min="1290" max="1290" width="7.5" style="85" bestFit="1" customWidth="1"/>
    <col min="1291" max="1291" width="12.08203125" style="85" customWidth="1"/>
    <col min="1292" max="1292" width="11" style="85"/>
    <col min="1293" max="1293" width="7.5" style="85" bestFit="1" customWidth="1"/>
    <col min="1294" max="1294" width="11" style="85"/>
    <col min="1295" max="1295" width="10.83203125" style="85" customWidth="1"/>
    <col min="1296" max="1533" width="11" style="85"/>
    <col min="1534" max="1534" width="5.5" style="85" bestFit="1" customWidth="1"/>
    <col min="1535" max="1535" width="12.08203125" style="85" customWidth="1"/>
    <col min="1536" max="1537" width="9.58203125" style="85" customWidth="1"/>
    <col min="1538" max="1538" width="12.33203125" style="85" customWidth="1"/>
    <col min="1539" max="1539" width="9.58203125" style="85" customWidth="1"/>
    <col min="1540" max="1540" width="7.58203125" style="85" bestFit="1" customWidth="1"/>
    <col min="1541" max="1541" width="12.33203125" style="85" customWidth="1"/>
    <col min="1542" max="1542" width="11" style="85"/>
    <col min="1543" max="1543" width="7.5" style="85" bestFit="1" customWidth="1"/>
    <col min="1544" max="1544" width="12.58203125" style="85" customWidth="1"/>
    <col min="1545" max="1545" width="11" style="85"/>
    <col min="1546" max="1546" width="7.5" style="85" bestFit="1" customWidth="1"/>
    <col min="1547" max="1547" width="12.08203125" style="85" customWidth="1"/>
    <col min="1548" max="1548" width="11" style="85"/>
    <col min="1549" max="1549" width="7.5" style="85" bestFit="1" customWidth="1"/>
    <col min="1550" max="1550" width="11" style="85"/>
    <col min="1551" max="1551" width="10.83203125" style="85" customWidth="1"/>
    <col min="1552" max="1789" width="11" style="85"/>
    <col min="1790" max="1790" width="5.5" style="85" bestFit="1" customWidth="1"/>
    <col min="1791" max="1791" width="12.08203125" style="85" customWidth="1"/>
    <col min="1792" max="1793" width="9.58203125" style="85" customWidth="1"/>
    <col min="1794" max="1794" width="12.33203125" style="85" customWidth="1"/>
    <col min="1795" max="1795" width="9.58203125" style="85" customWidth="1"/>
    <col min="1796" max="1796" width="7.58203125" style="85" bestFit="1" customWidth="1"/>
    <col min="1797" max="1797" width="12.33203125" style="85" customWidth="1"/>
    <col min="1798" max="1798" width="11" style="85"/>
    <col min="1799" max="1799" width="7.5" style="85" bestFit="1" customWidth="1"/>
    <col min="1800" max="1800" width="12.58203125" style="85" customWidth="1"/>
    <col min="1801" max="1801" width="11" style="85"/>
    <col min="1802" max="1802" width="7.5" style="85" bestFit="1" customWidth="1"/>
    <col min="1803" max="1803" width="12.08203125" style="85" customWidth="1"/>
    <col min="1804" max="1804" width="11" style="85"/>
    <col min="1805" max="1805" width="7.5" style="85" bestFit="1" customWidth="1"/>
    <col min="1806" max="1806" width="11" style="85"/>
    <col min="1807" max="1807" width="10.83203125" style="85" customWidth="1"/>
    <col min="1808" max="2045" width="11" style="85"/>
    <col min="2046" max="2046" width="5.5" style="85" bestFit="1" customWidth="1"/>
    <col min="2047" max="2047" width="12.08203125" style="85" customWidth="1"/>
    <col min="2048" max="2049" width="9.58203125" style="85" customWidth="1"/>
    <col min="2050" max="2050" width="12.33203125" style="85" customWidth="1"/>
    <col min="2051" max="2051" width="9.58203125" style="85" customWidth="1"/>
    <col min="2052" max="2052" width="7.58203125" style="85" bestFit="1" customWidth="1"/>
    <col min="2053" max="2053" width="12.33203125" style="85" customWidth="1"/>
    <col min="2054" max="2054" width="11" style="85"/>
    <col min="2055" max="2055" width="7.5" style="85" bestFit="1" customWidth="1"/>
    <col min="2056" max="2056" width="12.58203125" style="85" customWidth="1"/>
    <col min="2057" max="2057" width="11" style="85"/>
    <col min="2058" max="2058" width="7.5" style="85" bestFit="1" customWidth="1"/>
    <col min="2059" max="2059" width="12.08203125" style="85" customWidth="1"/>
    <col min="2060" max="2060" width="11" style="85"/>
    <col min="2061" max="2061" width="7.5" style="85" bestFit="1" customWidth="1"/>
    <col min="2062" max="2062" width="11" style="85"/>
    <col min="2063" max="2063" width="10.83203125" style="85" customWidth="1"/>
    <col min="2064" max="2301" width="11" style="85"/>
    <col min="2302" max="2302" width="5.5" style="85" bestFit="1" customWidth="1"/>
    <col min="2303" max="2303" width="12.08203125" style="85" customWidth="1"/>
    <col min="2304" max="2305" width="9.58203125" style="85" customWidth="1"/>
    <col min="2306" max="2306" width="12.33203125" style="85" customWidth="1"/>
    <col min="2307" max="2307" width="9.58203125" style="85" customWidth="1"/>
    <col min="2308" max="2308" width="7.58203125" style="85" bestFit="1" customWidth="1"/>
    <col min="2309" max="2309" width="12.33203125" style="85" customWidth="1"/>
    <col min="2310" max="2310" width="11" style="85"/>
    <col min="2311" max="2311" width="7.5" style="85" bestFit="1" customWidth="1"/>
    <col min="2312" max="2312" width="12.58203125" style="85" customWidth="1"/>
    <col min="2313" max="2313" width="11" style="85"/>
    <col min="2314" max="2314" width="7.5" style="85" bestFit="1" customWidth="1"/>
    <col min="2315" max="2315" width="12.08203125" style="85" customWidth="1"/>
    <col min="2316" max="2316" width="11" style="85"/>
    <col min="2317" max="2317" width="7.5" style="85" bestFit="1" customWidth="1"/>
    <col min="2318" max="2318" width="11" style="85"/>
    <col min="2319" max="2319" width="10.83203125" style="85" customWidth="1"/>
    <col min="2320" max="2557" width="11" style="85"/>
    <col min="2558" max="2558" width="5.5" style="85" bestFit="1" customWidth="1"/>
    <col min="2559" max="2559" width="12.08203125" style="85" customWidth="1"/>
    <col min="2560" max="2561" width="9.58203125" style="85" customWidth="1"/>
    <col min="2562" max="2562" width="12.33203125" style="85" customWidth="1"/>
    <col min="2563" max="2563" width="9.58203125" style="85" customWidth="1"/>
    <col min="2564" max="2564" width="7.58203125" style="85" bestFit="1" customWidth="1"/>
    <col min="2565" max="2565" width="12.33203125" style="85" customWidth="1"/>
    <col min="2566" max="2566" width="11" style="85"/>
    <col min="2567" max="2567" width="7.5" style="85" bestFit="1" customWidth="1"/>
    <col min="2568" max="2568" width="12.58203125" style="85" customWidth="1"/>
    <col min="2569" max="2569" width="11" style="85"/>
    <col min="2570" max="2570" width="7.5" style="85" bestFit="1" customWidth="1"/>
    <col min="2571" max="2571" width="12.08203125" style="85" customWidth="1"/>
    <col min="2572" max="2572" width="11" style="85"/>
    <col min="2573" max="2573" width="7.5" style="85" bestFit="1" customWidth="1"/>
    <col min="2574" max="2574" width="11" style="85"/>
    <col min="2575" max="2575" width="10.83203125" style="85" customWidth="1"/>
    <col min="2576" max="2813" width="11" style="85"/>
    <col min="2814" max="2814" width="5.5" style="85" bestFit="1" customWidth="1"/>
    <col min="2815" max="2815" width="12.08203125" style="85" customWidth="1"/>
    <col min="2816" max="2817" width="9.58203125" style="85" customWidth="1"/>
    <col min="2818" max="2818" width="12.33203125" style="85" customWidth="1"/>
    <col min="2819" max="2819" width="9.58203125" style="85" customWidth="1"/>
    <col min="2820" max="2820" width="7.58203125" style="85" bestFit="1" customWidth="1"/>
    <col min="2821" max="2821" width="12.33203125" style="85" customWidth="1"/>
    <col min="2822" max="2822" width="11" style="85"/>
    <col min="2823" max="2823" width="7.5" style="85" bestFit="1" customWidth="1"/>
    <col min="2824" max="2824" width="12.58203125" style="85" customWidth="1"/>
    <col min="2825" max="2825" width="11" style="85"/>
    <col min="2826" max="2826" width="7.5" style="85" bestFit="1" customWidth="1"/>
    <col min="2827" max="2827" width="12.08203125" style="85" customWidth="1"/>
    <col min="2828" max="2828" width="11" style="85"/>
    <col min="2829" max="2829" width="7.5" style="85" bestFit="1" customWidth="1"/>
    <col min="2830" max="2830" width="11" style="85"/>
    <col min="2831" max="2831" width="10.83203125" style="85" customWidth="1"/>
    <col min="2832" max="3069" width="11" style="85"/>
    <col min="3070" max="3070" width="5.5" style="85" bestFit="1" customWidth="1"/>
    <col min="3071" max="3071" width="12.08203125" style="85" customWidth="1"/>
    <col min="3072" max="3073" width="9.58203125" style="85" customWidth="1"/>
    <col min="3074" max="3074" width="12.33203125" style="85" customWidth="1"/>
    <col min="3075" max="3075" width="9.58203125" style="85" customWidth="1"/>
    <col min="3076" max="3076" width="7.58203125" style="85" bestFit="1" customWidth="1"/>
    <col min="3077" max="3077" width="12.33203125" style="85" customWidth="1"/>
    <col min="3078" max="3078" width="11" style="85"/>
    <col min="3079" max="3079" width="7.5" style="85" bestFit="1" customWidth="1"/>
    <col min="3080" max="3080" width="12.58203125" style="85" customWidth="1"/>
    <col min="3081" max="3081" width="11" style="85"/>
    <col min="3082" max="3082" width="7.5" style="85" bestFit="1" customWidth="1"/>
    <col min="3083" max="3083" width="12.08203125" style="85" customWidth="1"/>
    <col min="3084" max="3084" width="11" style="85"/>
    <col min="3085" max="3085" width="7.5" style="85" bestFit="1" customWidth="1"/>
    <col min="3086" max="3086" width="11" style="85"/>
    <col min="3087" max="3087" width="10.83203125" style="85" customWidth="1"/>
    <col min="3088" max="3325" width="11" style="85"/>
    <col min="3326" max="3326" width="5.5" style="85" bestFit="1" customWidth="1"/>
    <col min="3327" max="3327" width="12.08203125" style="85" customWidth="1"/>
    <col min="3328" max="3329" width="9.58203125" style="85" customWidth="1"/>
    <col min="3330" max="3330" width="12.33203125" style="85" customWidth="1"/>
    <col min="3331" max="3331" width="9.58203125" style="85" customWidth="1"/>
    <col min="3332" max="3332" width="7.58203125" style="85" bestFit="1" customWidth="1"/>
    <col min="3333" max="3333" width="12.33203125" style="85" customWidth="1"/>
    <col min="3334" max="3334" width="11" style="85"/>
    <col min="3335" max="3335" width="7.5" style="85" bestFit="1" customWidth="1"/>
    <col min="3336" max="3336" width="12.58203125" style="85" customWidth="1"/>
    <col min="3337" max="3337" width="11" style="85"/>
    <col min="3338" max="3338" width="7.5" style="85" bestFit="1" customWidth="1"/>
    <col min="3339" max="3339" width="12.08203125" style="85" customWidth="1"/>
    <col min="3340" max="3340" width="11" style="85"/>
    <col min="3341" max="3341" width="7.5" style="85" bestFit="1" customWidth="1"/>
    <col min="3342" max="3342" width="11" style="85"/>
    <col min="3343" max="3343" width="10.83203125" style="85" customWidth="1"/>
    <col min="3344" max="3581" width="11" style="85"/>
    <col min="3582" max="3582" width="5.5" style="85" bestFit="1" customWidth="1"/>
    <col min="3583" max="3583" width="12.08203125" style="85" customWidth="1"/>
    <col min="3584" max="3585" width="9.58203125" style="85" customWidth="1"/>
    <col min="3586" max="3586" width="12.33203125" style="85" customWidth="1"/>
    <col min="3587" max="3587" width="9.58203125" style="85" customWidth="1"/>
    <col min="3588" max="3588" width="7.58203125" style="85" bestFit="1" customWidth="1"/>
    <col min="3589" max="3589" width="12.33203125" style="85" customWidth="1"/>
    <col min="3590" max="3590" width="11" style="85"/>
    <col min="3591" max="3591" width="7.5" style="85" bestFit="1" customWidth="1"/>
    <col min="3592" max="3592" width="12.58203125" style="85" customWidth="1"/>
    <col min="3593" max="3593" width="11" style="85"/>
    <col min="3594" max="3594" width="7.5" style="85" bestFit="1" customWidth="1"/>
    <col min="3595" max="3595" width="12.08203125" style="85" customWidth="1"/>
    <col min="3596" max="3596" width="11" style="85"/>
    <col min="3597" max="3597" width="7.5" style="85" bestFit="1" customWidth="1"/>
    <col min="3598" max="3598" width="11" style="85"/>
    <col min="3599" max="3599" width="10.83203125" style="85" customWidth="1"/>
    <col min="3600" max="3837" width="11" style="85"/>
    <col min="3838" max="3838" width="5.5" style="85" bestFit="1" customWidth="1"/>
    <col min="3839" max="3839" width="12.08203125" style="85" customWidth="1"/>
    <col min="3840" max="3841" width="9.58203125" style="85" customWidth="1"/>
    <col min="3842" max="3842" width="12.33203125" style="85" customWidth="1"/>
    <col min="3843" max="3843" width="9.58203125" style="85" customWidth="1"/>
    <col min="3844" max="3844" width="7.58203125" style="85" bestFit="1" customWidth="1"/>
    <col min="3845" max="3845" width="12.33203125" style="85" customWidth="1"/>
    <col min="3846" max="3846" width="11" style="85"/>
    <col min="3847" max="3847" width="7.5" style="85" bestFit="1" customWidth="1"/>
    <col min="3848" max="3848" width="12.58203125" style="85" customWidth="1"/>
    <col min="3849" max="3849" width="11" style="85"/>
    <col min="3850" max="3850" width="7.5" style="85" bestFit="1" customWidth="1"/>
    <col min="3851" max="3851" width="12.08203125" style="85" customWidth="1"/>
    <col min="3852" max="3852" width="11" style="85"/>
    <col min="3853" max="3853" width="7.5" style="85" bestFit="1" customWidth="1"/>
    <col min="3854" max="3854" width="11" style="85"/>
    <col min="3855" max="3855" width="10.83203125" style="85" customWidth="1"/>
    <col min="3856" max="4093" width="11" style="85"/>
    <col min="4094" max="4094" width="5.5" style="85" bestFit="1" customWidth="1"/>
    <col min="4095" max="4095" width="12.08203125" style="85" customWidth="1"/>
    <col min="4096" max="4097" width="9.58203125" style="85" customWidth="1"/>
    <col min="4098" max="4098" width="12.33203125" style="85" customWidth="1"/>
    <col min="4099" max="4099" width="9.58203125" style="85" customWidth="1"/>
    <col min="4100" max="4100" width="7.58203125" style="85" bestFit="1" customWidth="1"/>
    <col min="4101" max="4101" width="12.33203125" style="85" customWidth="1"/>
    <col min="4102" max="4102" width="11" style="85"/>
    <col min="4103" max="4103" width="7.5" style="85" bestFit="1" customWidth="1"/>
    <col min="4104" max="4104" width="12.58203125" style="85" customWidth="1"/>
    <col min="4105" max="4105" width="11" style="85"/>
    <col min="4106" max="4106" width="7.5" style="85" bestFit="1" customWidth="1"/>
    <col min="4107" max="4107" width="12.08203125" style="85" customWidth="1"/>
    <col min="4108" max="4108" width="11" style="85"/>
    <col min="4109" max="4109" width="7.5" style="85" bestFit="1" customWidth="1"/>
    <col min="4110" max="4110" width="11" style="85"/>
    <col min="4111" max="4111" width="10.83203125" style="85" customWidth="1"/>
    <col min="4112" max="4349" width="11" style="85"/>
    <col min="4350" max="4350" width="5.5" style="85" bestFit="1" customWidth="1"/>
    <col min="4351" max="4351" width="12.08203125" style="85" customWidth="1"/>
    <col min="4352" max="4353" width="9.58203125" style="85" customWidth="1"/>
    <col min="4354" max="4354" width="12.33203125" style="85" customWidth="1"/>
    <col min="4355" max="4355" width="9.58203125" style="85" customWidth="1"/>
    <col min="4356" max="4356" width="7.58203125" style="85" bestFit="1" customWidth="1"/>
    <col min="4357" max="4357" width="12.33203125" style="85" customWidth="1"/>
    <col min="4358" max="4358" width="11" style="85"/>
    <col min="4359" max="4359" width="7.5" style="85" bestFit="1" customWidth="1"/>
    <col min="4360" max="4360" width="12.58203125" style="85" customWidth="1"/>
    <col min="4361" max="4361" width="11" style="85"/>
    <col min="4362" max="4362" width="7.5" style="85" bestFit="1" customWidth="1"/>
    <col min="4363" max="4363" width="12.08203125" style="85" customWidth="1"/>
    <col min="4364" max="4364" width="11" style="85"/>
    <col min="4365" max="4365" width="7.5" style="85" bestFit="1" customWidth="1"/>
    <col min="4366" max="4366" width="11" style="85"/>
    <col min="4367" max="4367" width="10.83203125" style="85" customWidth="1"/>
    <col min="4368" max="4605" width="11" style="85"/>
    <col min="4606" max="4606" width="5.5" style="85" bestFit="1" customWidth="1"/>
    <col min="4607" max="4607" width="12.08203125" style="85" customWidth="1"/>
    <col min="4608" max="4609" width="9.58203125" style="85" customWidth="1"/>
    <col min="4610" max="4610" width="12.33203125" style="85" customWidth="1"/>
    <col min="4611" max="4611" width="9.58203125" style="85" customWidth="1"/>
    <col min="4612" max="4612" width="7.58203125" style="85" bestFit="1" customWidth="1"/>
    <col min="4613" max="4613" width="12.33203125" style="85" customWidth="1"/>
    <col min="4614" max="4614" width="11" style="85"/>
    <col min="4615" max="4615" width="7.5" style="85" bestFit="1" customWidth="1"/>
    <col min="4616" max="4616" width="12.58203125" style="85" customWidth="1"/>
    <col min="4617" max="4617" width="11" style="85"/>
    <col min="4618" max="4618" width="7.5" style="85" bestFit="1" customWidth="1"/>
    <col min="4619" max="4619" width="12.08203125" style="85" customWidth="1"/>
    <col min="4620" max="4620" width="11" style="85"/>
    <col min="4621" max="4621" width="7.5" style="85" bestFit="1" customWidth="1"/>
    <col min="4622" max="4622" width="11" style="85"/>
    <col min="4623" max="4623" width="10.83203125" style="85" customWidth="1"/>
    <col min="4624" max="4861" width="11" style="85"/>
    <col min="4862" max="4862" width="5.5" style="85" bestFit="1" customWidth="1"/>
    <col min="4863" max="4863" width="12.08203125" style="85" customWidth="1"/>
    <col min="4864" max="4865" width="9.58203125" style="85" customWidth="1"/>
    <col min="4866" max="4866" width="12.33203125" style="85" customWidth="1"/>
    <col min="4867" max="4867" width="9.58203125" style="85" customWidth="1"/>
    <col min="4868" max="4868" width="7.58203125" style="85" bestFit="1" customWidth="1"/>
    <col min="4869" max="4869" width="12.33203125" style="85" customWidth="1"/>
    <col min="4870" max="4870" width="11" style="85"/>
    <col min="4871" max="4871" width="7.5" style="85" bestFit="1" customWidth="1"/>
    <col min="4872" max="4872" width="12.58203125" style="85" customWidth="1"/>
    <col min="4873" max="4873" width="11" style="85"/>
    <col min="4874" max="4874" width="7.5" style="85" bestFit="1" customWidth="1"/>
    <col min="4875" max="4875" width="12.08203125" style="85" customWidth="1"/>
    <col min="4876" max="4876" width="11" style="85"/>
    <col min="4877" max="4877" width="7.5" style="85" bestFit="1" customWidth="1"/>
    <col min="4878" max="4878" width="11" style="85"/>
    <col min="4879" max="4879" width="10.83203125" style="85" customWidth="1"/>
    <col min="4880" max="5117" width="11" style="85"/>
    <col min="5118" max="5118" width="5.5" style="85" bestFit="1" customWidth="1"/>
    <col min="5119" max="5119" width="12.08203125" style="85" customWidth="1"/>
    <col min="5120" max="5121" width="9.58203125" style="85" customWidth="1"/>
    <col min="5122" max="5122" width="12.33203125" style="85" customWidth="1"/>
    <col min="5123" max="5123" width="9.58203125" style="85" customWidth="1"/>
    <col min="5124" max="5124" width="7.58203125" style="85" bestFit="1" customWidth="1"/>
    <col min="5125" max="5125" width="12.33203125" style="85" customWidth="1"/>
    <col min="5126" max="5126" width="11" style="85"/>
    <col min="5127" max="5127" width="7.5" style="85" bestFit="1" customWidth="1"/>
    <col min="5128" max="5128" width="12.58203125" style="85" customWidth="1"/>
    <col min="5129" max="5129" width="11" style="85"/>
    <col min="5130" max="5130" width="7.5" style="85" bestFit="1" customWidth="1"/>
    <col min="5131" max="5131" width="12.08203125" style="85" customWidth="1"/>
    <col min="5132" max="5132" width="11" style="85"/>
    <col min="5133" max="5133" width="7.5" style="85" bestFit="1" customWidth="1"/>
    <col min="5134" max="5134" width="11" style="85"/>
    <col min="5135" max="5135" width="10.83203125" style="85" customWidth="1"/>
    <col min="5136" max="5373" width="11" style="85"/>
    <col min="5374" max="5374" width="5.5" style="85" bestFit="1" customWidth="1"/>
    <col min="5375" max="5375" width="12.08203125" style="85" customWidth="1"/>
    <col min="5376" max="5377" width="9.58203125" style="85" customWidth="1"/>
    <col min="5378" max="5378" width="12.33203125" style="85" customWidth="1"/>
    <col min="5379" max="5379" width="9.58203125" style="85" customWidth="1"/>
    <col min="5380" max="5380" width="7.58203125" style="85" bestFit="1" customWidth="1"/>
    <col min="5381" max="5381" width="12.33203125" style="85" customWidth="1"/>
    <col min="5382" max="5382" width="11" style="85"/>
    <col min="5383" max="5383" width="7.5" style="85" bestFit="1" customWidth="1"/>
    <col min="5384" max="5384" width="12.58203125" style="85" customWidth="1"/>
    <col min="5385" max="5385" width="11" style="85"/>
    <col min="5386" max="5386" width="7.5" style="85" bestFit="1" customWidth="1"/>
    <col min="5387" max="5387" width="12.08203125" style="85" customWidth="1"/>
    <col min="5388" max="5388" width="11" style="85"/>
    <col min="5389" max="5389" width="7.5" style="85" bestFit="1" customWidth="1"/>
    <col min="5390" max="5390" width="11" style="85"/>
    <col min="5391" max="5391" width="10.83203125" style="85" customWidth="1"/>
    <col min="5392" max="5629" width="11" style="85"/>
    <col min="5630" max="5630" width="5.5" style="85" bestFit="1" customWidth="1"/>
    <col min="5631" max="5631" width="12.08203125" style="85" customWidth="1"/>
    <col min="5632" max="5633" width="9.58203125" style="85" customWidth="1"/>
    <col min="5634" max="5634" width="12.33203125" style="85" customWidth="1"/>
    <col min="5635" max="5635" width="9.58203125" style="85" customWidth="1"/>
    <col min="5636" max="5636" width="7.58203125" style="85" bestFit="1" customWidth="1"/>
    <col min="5637" max="5637" width="12.33203125" style="85" customWidth="1"/>
    <col min="5638" max="5638" width="11" style="85"/>
    <col min="5639" max="5639" width="7.5" style="85" bestFit="1" customWidth="1"/>
    <col min="5640" max="5640" width="12.58203125" style="85" customWidth="1"/>
    <col min="5641" max="5641" width="11" style="85"/>
    <col min="5642" max="5642" width="7.5" style="85" bestFit="1" customWidth="1"/>
    <col min="5643" max="5643" width="12.08203125" style="85" customWidth="1"/>
    <col min="5644" max="5644" width="11" style="85"/>
    <col min="5645" max="5645" width="7.5" style="85" bestFit="1" customWidth="1"/>
    <col min="5646" max="5646" width="11" style="85"/>
    <col min="5647" max="5647" width="10.83203125" style="85" customWidth="1"/>
    <col min="5648" max="5885" width="11" style="85"/>
    <col min="5886" max="5886" width="5.5" style="85" bestFit="1" customWidth="1"/>
    <col min="5887" max="5887" width="12.08203125" style="85" customWidth="1"/>
    <col min="5888" max="5889" width="9.58203125" style="85" customWidth="1"/>
    <col min="5890" max="5890" width="12.33203125" style="85" customWidth="1"/>
    <col min="5891" max="5891" width="9.58203125" style="85" customWidth="1"/>
    <col min="5892" max="5892" width="7.58203125" style="85" bestFit="1" customWidth="1"/>
    <col min="5893" max="5893" width="12.33203125" style="85" customWidth="1"/>
    <col min="5894" max="5894" width="11" style="85"/>
    <col min="5895" max="5895" width="7.5" style="85" bestFit="1" customWidth="1"/>
    <col min="5896" max="5896" width="12.58203125" style="85" customWidth="1"/>
    <col min="5897" max="5897" width="11" style="85"/>
    <col min="5898" max="5898" width="7.5" style="85" bestFit="1" customWidth="1"/>
    <col min="5899" max="5899" width="12.08203125" style="85" customWidth="1"/>
    <col min="5900" max="5900" width="11" style="85"/>
    <col min="5901" max="5901" width="7.5" style="85" bestFit="1" customWidth="1"/>
    <col min="5902" max="5902" width="11" style="85"/>
    <col min="5903" max="5903" width="10.83203125" style="85" customWidth="1"/>
    <col min="5904" max="6141" width="11" style="85"/>
    <col min="6142" max="6142" width="5.5" style="85" bestFit="1" customWidth="1"/>
    <col min="6143" max="6143" width="12.08203125" style="85" customWidth="1"/>
    <col min="6144" max="6145" width="9.58203125" style="85" customWidth="1"/>
    <col min="6146" max="6146" width="12.33203125" style="85" customWidth="1"/>
    <col min="6147" max="6147" width="9.58203125" style="85" customWidth="1"/>
    <col min="6148" max="6148" width="7.58203125" style="85" bestFit="1" customWidth="1"/>
    <col min="6149" max="6149" width="12.33203125" style="85" customWidth="1"/>
    <col min="6150" max="6150" width="11" style="85"/>
    <col min="6151" max="6151" width="7.5" style="85" bestFit="1" customWidth="1"/>
    <col min="6152" max="6152" width="12.58203125" style="85" customWidth="1"/>
    <col min="6153" max="6153" width="11" style="85"/>
    <col min="6154" max="6154" width="7.5" style="85" bestFit="1" customWidth="1"/>
    <col min="6155" max="6155" width="12.08203125" style="85" customWidth="1"/>
    <col min="6156" max="6156" width="11" style="85"/>
    <col min="6157" max="6157" width="7.5" style="85" bestFit="1" customWidth="1"/>
    <col min="6158" max="6158" width="11" style="85"/>
    <col min="6159" max="6159" width="10.83203125" style="85" customWidth="1"/>
    <col min="6160" max="6397" width="11" style="85"/>
    <col min="6398" max="6398" width="5.5" style="85" bestFit="1" customWidth="1"/>
    <col min="6399" max="6399" width="12.08203125" style="85" customWidth="1"/>
    <col min="6400" max="6401" width="9.58203125" style="85" customWidth="1"/>
    <col min="6402" max="6402" width="12.33203125" style="85" customWidth="1"/>
    <col min="6403" max="6403" width="9.58203125" style="85" customWidth="1"/>
    <col min="6404" max="6404" width="7.58203125" style="85" bestFit="1" customWidth="1"/>
    <col min="6405" max="6405" width="12.33203125" style="85" customWidth="1"/>
    <col min="6406" max="6406" width="11" style="85"/>
    <col min="6407" max="6407" width="7.5" style="85" bestFit="1" customWidth="1"/>
    <col min="6408" max="6408" width="12.58203125" style="85" customWidth="1"/>
    <col min="6409" max="6409" width="11" style="85"/>
    <col min="6410" max="6410" width="7.5" style="85" bestFit="1" customWidth="1"/>
    <col min="6411" max="6411" width="12.08203125" style="85" customWidth="1"/>
    <col min="6412" max="6412" width="11" style="85"/>
    <col min="6413" max="6413" width="7.5" style="85" bestFit="1" customWidth="1"/>
    <col min="6414" max="6414" width="11" style="85"/>
    <col min="6415" max="6415" width="10.83203125" style="85" customWidth="1"/>
    <col min="6416" max="6653" width="11" style="85"/>
    <col min="6654" max="6654" width="5.5" style="85" bestFit="1" customWidth="1"/>
    <col min="6655" max="6655" width="12.08203125" style="85" customWidth="1"/>
    <col min="6656" max="6657" width="9.58203125" style="85" customWidth="1"/>
    <col min="6658" max="6658" width="12.33203125" style="85" customWidth="1"/>
    <col min="6659" max="6659" width="9.58203125" style="85" customWidth="1"/>
    <col min="6660" max="6660" width="7.58203125" style="85" bestFit="1" customWidth="1"/>
    <col min="6661" max="6661" width="12.33203125" style="85" customWidth="1"/>
    <col min="6662" max="6662" width="11" style="85"/>
    <col min="6663" max="6663" width="7.5" style="85" bestFit="1" customWidth="1"/>
    <col min="6664" max="6664" width="12.58203125" style="85" customWidth="1"/>
    <col min="6665" max="6665" width="11" style="85"/>
    <col min="6666" max="6666" width="7.5" style="85" bestFit="1" customWidth="1"/>
    <col min="6667" max="6667" width="12.08203125" style="85" customWidth="1"/>
    <col min="6668" max="6668" width="11" style="85"/>
    <col min="6669" max="6669" width="7.5" style="85" bestFit="1" customWidth="1"/>
    <col min="6670" max="6670" width="11" style="85"/>
    <col min="6671" max="6671" width="10.83203125" style="85" customWidth="1"/>
    <col min="6672" max="6909" width="11" style="85"/>
    <col min="6910" max="6910" width="5.5" style="85" bestFit="1" customWidth="1"/>
    <col min="6911" max="6911" width="12.08203125" style="85" customWidth="1"/>
    <col min="6912" max="6913" width="9.58203125" style="85" customWidth="1"/>
    <col min="6914" max="6914" width="12.33203125" style="85" customWidth="1"/>
    <col min="6915" max="6915" width="9.58203125" style="85" customWidth="1"/>
    <col min="6916" max="6916" width="7.58203125" style="85" bestFit="1" customWidth="1"/>
    <col min="6917" max="6917" width="12.33203125" style="85" customWidth="1"/>
    <col min="6918" max="6918" width="11" style="85"/>
    <col min="6919" max="6919" width="7.5" style="85" bestFit="1" customWidth="1"/>
    <col min="6920" max="6920" width="12.58203125" style="85" customWidth="1"/>
    <col min="6921" max="6921" width="11" style="85"/>
    <col min="6922" max="6922" width="7.5" style="85" bestFit="1" customWidth="1"/>
    <col min="6923" max="6923" width="12.08203125" style="85" customWidth="1"/>
    <col min="6924" max="6924" width="11" style="85"/>
    <col min="6925" max="6925" width="7.5" style="85" bestFit="1" customWidth="1"/>
    <col min="6926" max="6926" width="11" style="85"/>
    <col min="6927" max="6927" width="10.83203125" style="85" customWidth="1"/>
    <col min="6928" max="7165" width="11" style="85"/>
    <col min="7166" max="7166" width="5.5" style="85" bestFit="1" customWidth="1"/>
    <col min="7167" max="7167" width="12.08203125" style="85" customWidth="1"/>
    <col min="7168" max="7169" width="9.58203125" style="85" customWidth="1"/>
    <col min="7170" max="7170" width="12.33203125" style="85" customWidth="1"/>
    <col min="7171" max="7171" width="9.58203125" style="85" customWidth="1"/>
    <col min="7172" max="7172" width="7.58203125" style="85" bestFit="1" customWidth="1"/>
    <col min="7173" max="7173" width="12.33203125" style="85" customWidth="1"/>
    <col min="7174" max="7174" width="11" style="85"/>
    <col min="7175" max="7175" width="7.5" style="85" bestFit="1" customWidth="1"/>
    <col min="7176" max="7176" width="12.58203125" style="85" customWidth="1"/>
    <col min="7177" max="7177" width="11" style="85"/>
    <col min="7178" max="7178" width="7.5" style="85" bestFit="1" customWidth="1"/>
    <col min="7179" max="7179" width="12.08203125" style="85" customWidth="1"/>
    <col min="7180" max="7180" width="11" style="85"/>
    <col min="7181" max="7181" width="7.5" style="85" bestFit="1" customWidth="1"/>
    <col min="7182" max="7182" width="11" style="85"/>
    <col min="7183" max="7183" width="10.83203125" style="85" customWidth="1"/>
    <col min="7184" max="7421" width="11" style="85"/>
    <col min="7422" max="7422" width="5.5" style="85" bestFit="1" customWidth="1"/>
    <col min="7423" max="7423" width="12.08203125" style="85" customWidth="1"/>
    <col min="7424" max="7425" width="9.58203125" style="85" customWidth="1"/>
    <col min="7426" max="7426" width="12.33203125" style="85" customWidth="1"/>
    <col min="7427" max="7427" width="9.58203125" style="85" customWidth="1"/>
    <col min="7428" max="7428" width="7.58203125" style="85" bestFit="1" customWidth="1"/>
    <col min="7429" max="7429" width="12.33203125" style="85" customWidth="1"/>
    <col min="7430" max="7430" width="11" style="85"/>
    <col min="7431" max="7431" width="7.5" style="85" bestFit="1" customWidth="1"/>
    <col min="7432" max="7432" width="12.58203125" style="85" customWidth="1"/>
    <col min="7433" max="7433" width="11" style="85"/>
    <col min="7434" max="7434" width="7.5" style="85" bestFit="1" customWidth="1"/>
    <col min="7435" max="7435" width="12.08203125" style="85" customWidth="1"/>
    <col min="7436" max="7436" width="11" style="85"/>
    <col min="7437" max="7437" width="7.5" style="85" bestFit="1" customWidth="1"/>
    <col min="7438" max="7438" width="11" style="85"/>
    <col min="7439" max="7439" width="10.83203125" style="85" customWidth="1"/>
    <col min="7440" max="7677" width="11" style="85"/>
    <col min="7678" max="7678" width="5.5" style="85" bestFit="1" customWidth="1"/>
    <col min="7679" max="7679" width="12.08203125" style="85" customWidth="1"/>
    <col min="7680" max="7681" width="9.58203125" style="85" customWidth="1"/>
    <col min="7682" max="7682" width="12.33203125" style="85" customWidth="1"/>
    <col min="7683" max="7683" width="9.58203125" style="85" customWidth="1"/>
    <col min="7684" max="7684" width="7.58203125" style="85" bestFit="1" customWidth="1"/>
    <col min="7685" max="7685" width="12.33203125" style="85" customWidth="1"/>
    <col min="7686" max="7686" width="11" style="85"/>
    <col min="7687" max="7687" width="7.5" style="85" bestFit="1" customWidth="1"/>
    <col min="7688" max="7688" width="12.58203125" style="85" customWidth="1"/>
    <col min="7689" max="7689" width="11" style="85"/>
    <col min="7690" max="7690" width="7.5" style="85" bestFit="1" customWidth="1"/>
    <col min="7691" max="7691" width="12.08203125" style="85" customWidth="1"/>
    <col min="7692" max="7692" width="11" style="85"/>
    <col min="7693" max="7693" width="7.5" style="85" bestFit="1" customWidth="1"/>
    <col min="7694" max="7694" width="11" style="85"/>
    <col min="7695" max="7695" width="10.83203125" style="85" customWidth="1"/>
    <col min="7696" max="7933" width="11" style="85"/>
    <col min="7934" max="7934" width="5.5" style="85" bestFit="1" customWidth="1"/>
    <col min="7935" max="7935" width="12.08203125" style="85" customWidth="1"/>
    <col min="7936" max="7937" width="9.58203125" style="85" customWidth="1"/>
    <col min="7938" max="7938" width="12.33203125" style="85" customWidth="1"/>
    <col min="7939" max="7939" width="9.58203125" style="85" customWidth="1"/>
    <col min="7940" max="7940" width="7.58203125" style="85" bestFit="1" customWidth="1"/>
    <col min="7941" max="7941" width="12.33203125" style="85" customWidth="1"/>
    <col min="7942" max="7942" width="11" style="85"/>
    <col min="7943" max="7943" width="7.5" style="85" bestFit="1" customWidth="1"/>
    <col min="7944" max="7944" width="12.58203125" style="85" customWidth="1"/>
    <col min="7945" max="7945" width="11" style="85"/>
    <col min="7946" max="7946" width="7.5" style="85" bestFit="1" customWidth="1"/>
    <col min="7947" max="7947" width="12.08203125" style="85" customWidth="1"/>
    <col min="7948" max="7948" width="11" style="85"/>
    <col min="7949" max="7949" width="7.5" style="85" bestFit="1" customWidth="1"/>
    <col min="7950" max="7950" width="11" style="85"/>
    <col min="7951" max="7951" width="10.83203125" style="85" customWidth="1"/>
    <col min="7952" max="8189" width="11" style="85"/>
    <col min="8190" max="8190" width="5.5" style="85" bestFit="1" customWidth="1"/>
    <col min="8191" max="8191" width="12.08203125" style="85" customWidth="1"/>
    <col min="8192" max="8193" width="9.58203125" style="85" customWidth="1"/>
    <col min="8194" max="8194" width="12.33203125" style="85" customWidth="1"/>
    <col min="8195" max="8195" width="9.58203125" style="85" customWidth="1"/>
    <col min="8196" max="8196" width="7.58203125" style="85" bestFit="1" customWidth="1"/>
    <col min="8197" max="8197" width="12.33203125" style="85" customWidth="1"/>
    <col min="8198" max="8198" width="11" style="85"/>
    <col min="8199" max="8199" width="7.5" style="85" bestFit="1" customWidth="1"/>
    <col min="8200" max="8200" width="12.58203125" style="85" customWidth="1"/>
    <col min="8201" max="8201" width="11" style="85"/>
    <col min="8202" max="8202" width="7.5" style="85" bestFit="1" customWidth="1"/>
    <col min="8203" max="8203" width="12.08203125" style="85" customWidth="1"/>
    <col min="8204" max="8204" width="11" style="85"/>
    <col min="8205" max="8205" width="7.5" style="85" bestFit="1" customWidth="1"/>
    <col min="8206" max="8206" width="11" style="85"/>
    <col min="8207" max="8207" width="10.83203125" style="85" customWidth="1"/>
    <col min="8208" max="8445" width="11" style="85"/>
    <col min="8446" max="8446" width="5.5" style="85" bestFit="1" customWidth="1"/>
    <col min="8447" max="8447" width="12.08203125" style="85" customWidth="1"/>
    <col min="8448" max="8449" width="9.58203125" style="85" customWidth="1"/>
    <col min="8450" max="8450" width="12.33203125" style="85" customWidth="1"/>
    <col min="8451" max="8451" width="9.58203125" style="85" customWidth="1"/>
    <col min="8452" max="8452" width="7.58203125" style="85" bestFit="1" customWidth="1"/>
    <col min="8453" max="8453" width="12.33203125" style="85" customWidth="1"/>
    <col min="8454" max="8454" width="11" style="85"/>
    <col min="8455" max="8455" width="7.5" style="85" bestFit="1" customWidth="1"/>
    <col min="8456" max="8456" width="12.58203125" style="85" customWidth="1"/>
    <col min="8457" max="8457" width="11" style="85"/>
    <col min="8458" max="8458" width="7.5" style="85" bestFit="1" customWidth="1"/>
    <col min="8459" max="8459" width="12.08203125" style="85" customWidth="1"/>
    <col min="8460" max="8460" width="11" style="85"/>
    <col min="8461" max="8461" width="7.5" style="85" bestFit="1" customWidth="1"/>
    <col min="8462" max="8462" width="11" style="85"/>
    <col min="8463" max="8463" width="10.83203125" style="85" customWidth="1"/>
    <col min="8464" max="8701" width="11" style="85"/>
    <col min="8702" max="8702" width="5.5" style="85" bestFit="1" customWidth="1"/>
    <col min="8703" max="8703" width="12.08203125" style="85" customWidth="1"/>
    <col min="8704" max="8705" width="9.58203125" style="85" customWidth="1"/>
    <col min="8706" max="8706" width="12.33203125" style="85" customWidth="1"/>
    <col min="8707" max="8707" width="9.58203125" style="85" customWidth="1"/>
    <col min="8708" max="8708" width="7.58203125" style="85" bestFit="1" customWidth="1"/>
    <col min="8709" max="8709" width="12.33203125" style="85" customWidth="1"/>
    <col min="8710" max="8710" width="11" style="85"/>
    <col min="8711" max="8711" width="7.5" style="85" bestFit="1" customWidth="1"/>
    <col min="8712" max="8712" width="12.58203125" style="85" customWidth="1"/>
    <col min="8713" max="8713" width="11" style="85"/>
    <col min="8714" max="8714" width="7.5" style="85" bestFit="1" customWidth="1"/>
    <col min="8715" max="8715" width="12.08203125" style="85" customWidth="1"/>
    <col min="8716" max="8716" width="11" style="85"/>
    <col min="8717" max="8717" width="7.5" style="85" bestFit="1" customWidth="1"/>
    <col min="8718" max="8718" width="11" style="85"/>
    <col min="8719" max="8719" width="10.83203125" style="85" customWidth="1"/>
    <col min="8720" max="8957" width="11" style="85"/>
    <col min="8958" max="8958" width="5.5" style="85" bestFit="1" customWidth="1"/>
    <col min="8959" max="8959" width="12.08203125" style="85" customWidth="1"/>
    <col min="8960" max="8961" width="9.58203125" style="85" customWidth="1"/>
    <col min="8962" max="8962" width="12.33203125" style="85" customWidth="1"/>
    <col min="8963" max="8963" width="9.58203125" style="85" customWidth="1"/>
    <col min="8964" max="8964" width="7.58203125" style="85" bestFit="1" customWidth="1"/>
    <col min="8965" max="8965" width="12.33203125" style="85" customWidth="1"/>
    <col min="8966" max="8966" width="11" style="85"/>
    <col min="8967" max="8967" width="7.5" style="85" bestFit="1" customWidth="1"/>
    <col min="8968" max="8968" width="12.58203125" style="85" customWidth="1"/>
    <col min="8969" max="8969" width="11" style="85"/>
    <col min="8970" max="8970" width="7.5" style="85" bestFit="1" customWidth="1"/>
    <col min="8971" max="8971" width="12.08203125" style="85" customWidth="1"/>
    <col min="8972" max="8972" width="11" style="85"/>
    <col min="8973" max="8973" width="7.5" style="85" bestFit="1" customWidth="1"/>
    <col min="8974" max="8974" width="11" style="85"/>
    <col min="8975" max="8975" width="10.83203125" style="85" customWidth="1"/>
    <col min="8976" max="9213" width="11" style="85"/>
    <col min="9214" max="9214" width="5.5" style="85" bestFit="1" customWidth="1"/>
    <col min="9215" max="9215" width="12.08203125" style="85" customWidth="1"/>
    <col min="9216" max="9217" width="9.58203125" style="85" customWidth="1"/>
    <col min="9218" max="9218" width="12.33203125" style="85" customWidth="1"/>
    <col min="9219" max="9219" width="9.58203125" style="85" customWidth="1"/>
    <col min="9220" max="9220" width="7.58203125" style="85" bestFit="1" customWidth="1"/>
    <col min="9221" max="9221" width="12.33203125" style="85" customWidth="1"/>
    <col min="9222" max="9222" width="11" style="85"/>
    <col min="9223" max="9223" width="7.5" style="85" bestFit="1" customWidth="1"/>
    <col min="9224" max="9224" width="12.58203125" style="85" customWidth="1"/>
    <col min="9225" max="9225" width="11" style="85"/>
    <col min="9226" max="9226" width="7.5" style="85" bestFit="1" customWidth="1"/>
    <col min="9227" max="9227" width="12.08203125" style="85" customWidth="1"/>
    <col min="9228" max="9228" width="11" style="85"/>
    <col min="9229" max="9229" width="7.5" style="85" bestFit="1" customWidth="1"/>
    <col min="9230" max="9230" width="11" style="85"/>
    <col min="9231" max="9231" width="10.83203125" style="85" customWidth="1"/>
    <col min="9232" max="9469" width="11" style="85"/>
    <col min="9470" max="9470" width="5.5" style="85" bestFit="1" customWidth="1"/>
    <col min="9471" max="9471" width="12.08203125" style="85" customWidth="1"/>
    <col min="9472" max="9473" width="9.58203125" style="85" customWidth="1"/>
    <col min="9474" max="9474" width="12.33203125" style="85" customWidth="1"/>
    <col min="9475" max="9475" width="9.58203125" style="85" customWidth="1"/>
    <col min="9476" max="9476" width="7.58203125" style="85" bestFit="1" customWidth="1"/>
    <col min="9477" max="9477" width="12.33203125" style="85" customWidth="1"/>
    <col min="9478" max="9478" width="11" style="85"/>
    <col min="9479" max="9479" width="7.5" style="85" bestFit="1" customWidth="1"/>
    <col min="9480" max="9480" width="12.58203125" style="85" customWidth="1"/>
    <col min="9481" max="9481" width="11" style="85"/>
    <col min="9482" max="9482" width="7.5" style="85" bestFit="1" customWidth="1"/>
    <col min="9483" max="9483" width="12.08203125" style="85" customWidth="1"/>
    <col min="9484" max="9484" width="11" style="85"/>
    <col min="9485" max="9485" width="7.5" style="85" bestFit="1" customWidth="1"/>
    <col min="9486" max="9486" width="11" style="85"/>
    <col min="9487" max="9487" width="10.83203125" style="85" customWidth="1"/>
    <col min="9488" max="9725" width="11" style="85"/>
    <col min="9726" max="9726" width="5.5" style="85" bestFit="1" customWidth="1"/>
    <col min="9727" max="9727" width="12.08203125" style="85" customWidth="1"/>
    <col min="9728" max="9729" width="9.58203125" style="85" customWidth="1"/>
    <col min="9730" max="9730" width="12.33203125" style="85" customWidth="1"/>
    <col min="9731" max="9731" width="9.58203125" style="85" customWidth="1"/>
    <col min="9732" max="9732" width="7.58203125" style="85" bestFit="1" customWidth="1"/>
    <col min="9733" max="9733" width="12.33203125" style="85" customWidth="1"/>
    <col min="9734" max="9734" width="11" style="85"/>
    <col min="9735" max="9735" width="7.5" style="85" bestFit="1" customWidth="1"/>
    <col min="9736" max="9736" width="12.58203125" style="85" customWidth="1"/>
    <col min="9737" max="9737" width="11" style="85"/>
    <col min="9738" max="9738" width="7.5" style="85" bestFit="1" customWidth="1"/>
    <col min="9739" max="9739" width="12.08203125" style="85" customWidth="1"/>
    <col min="9740" max="9740" width="11" style="85"/>
    <col min="9741" max="9741" width="7.5" style="85" bestFit="1" customWidth="1"/>
    <col min="9742" max="9742" width="11" style="85"/>
    <col min="9743" max="9743" width="10.83203125" style="85" customWidth="1"/>
    <col min="9744" max="9981" width="11" style="85"/>
    <col min="9982" max="9982" width="5.5" style="85" bestFit="1" customWidth="1"/>
    <col min="9983" max="9983" width="12.08203125" style="85" customWidth="1"/>
    <col min="9984" max="9985" width="9.58203125" style="85" customWidth="1"/>
    <col min="9986" max="9986" width="12.33203125" style="85" customWidth="1"/>
    <col min="9987" max="9987" width="9.58203125" style="85" customWidth="1"/>
    <col min="9988" max="9988" width="7.58203125" style="85" bestFit="1" customWidth="1"/>
    <col min="9989" max="9989" width="12.33203125" style="85" customWidth="1"/>
    <col min="9990" max="9990" width="11" style="85"/>
    <col min="9991" max="9991" width="7.5" style="85" bestFit="1" customWidth="1"/>
    <col min="9992" max="9992" width="12.58203125" style="85" customWidth="1"/>
    <col min="9993" max="9993" width="11" style="85"/>
    <col min="9994" max="9994" width="7.5" style="85" bestFit="1" customWidth="1"/>
    <col min="9995" max="9995" width="12.08203125" style="85" customWidth="1"/>
    <col min="9996" max="9996" width="11" style="85"/>
    <col min="9997" max="9997" width="7.5" style="85" bestFit="1" customWidth="1"/>
    <col min="9998" max="9998" width="11" style="85"/>
    <col min="9999" max="9999" width="10.83203125" style="85" customWidth="1"/>
    <col min="10000" max="10237" width="11" style="85"/>
    <col min="10238" max="10238" width="5.5" style="85" bestFit="1" customWidth="1"/>
    <col min="10239" max="10239" width="12.08203125" style="85" customWidth="1"/>
    <col min="10240" max="10241" width="9.58203125" style="85" customWidth="1"/>
    <col min="10242" max="10242" width="12.33203125" style="85" customWidth="1"/>
    <col min="10243" max="10243" width="9.58203125" style="85" customWidth="1"/>
    <col min="10244" max="10244" width="7.58203125" style="85" bestFit="1" customWidth="1"/>
    <col min="10245" max="10245" width="12.33203125" style="85" customWidth="1"/>
    <col min="10246" max="10246" width="11" style="85"/>
    <col min="10247" max="10247" width="7.5" style="85" bestFit="1" customWidth="1"/>
    <col min="10248" max="10248" width="12.58203125" style="85" customWidth="1"/>
    <col min="10249" max="10249" width="11" style="85"/>
    <col min="10250" max="10250" width="7.5" style="85" bestFit="1" customWidth="1"/>
    <col min="10251" max="10251" width="12.08203125" style="85" customWidth="1"/>
    <col min="10252" max="10252" width="11" style="85"/>
    <col min="10253" max="10253" width="7.5" style="85" bestFit="1" customWidth="1"/>
    <col min="10254" max="10254" width="11" style="85"/>
    <col min="10255" max="10255" width="10.83203125" style="85" customWidth="1"/>
    <col min="10256" max="10493" width="11" style="85"/>
    <col min="10494" max="10494" width="5.5" style="85" bestFit="1" customWidth="1"/>
    <col min="10495" max="10495" width="12.08203125" style="85" customWidth="1"/>
    <col min="10496" max="10497" width="9.58203125" style="85" customWidth="1"/>
    <col min="10498" max="10498" width="12.33203125" style="85" customWidth="1"/>
    <col min="10499" max="10499" width="9.58203125" style="85" customWidth="1"/>
    <col min="10500" max="10500" width="7.58203125" style="85" bestFit="1" customWidth="1"/>
    <col min="10501" max="10501" width="12.33203125" style="85" customWidth="1"/>
    <col min="10502" max="10502" width="11" style="85"/>
    <col min="10503" max="10503" width="7.5" style="85" bestFit="1" customWidth="1"/>
    <col min="10504" max="10504" width="12.58203125" style="85" customWidth="1"/>
    <col min="10505" max="10505" width="11" style="85"/>
    <col min="10506" max="10506" width="7.5" style="85" bestFit="1" customWidth="1"/>
    <col min="10507" max="10507" width="12.08203125" style="85" customWidth="1"/>
    <col min="10508" max="10508" width="11" style="85"/>
    <col min="10509" max="10509" width="7.5" style="85" bestFit="1" customWidth="1"/>
    <col min="10510" max="10510" width="11" style="85"/>
    <col min="10511" max="10511" width="10.83203125" style="85" customWidth="1"/>
    <col min="10512" max="10749" width="11" style="85"/>
    <col min="10750" max="10750" width="5.5" style="85" bestFit="1" customWidth="1"/>
    <col min="10751" max="10751" width="12.08203125" style="85" customWidth="1"/>
    <col min="10752" max="10753" width="9.58203125" style="85" customWidth="1"/>
    <col min="10754" max="10754" width="12.33203125" style="85" customWidth="1"/>
    <col min="10755" max="10755" width="9.58203125" style="85" customWidth="1"/>
    <col min="10756" max="10756" width="7.58203125" style="85" bestFit="1" customWidth="1"/>
    <col min="10757" max="10757" width="12.33203125" style="85" customWidth="1"/>
    <col min="10758" max="10758" width="11" style="85"/>
    <col min="10759" max="10759" width="7.5" style="85" bestFit="1" customWidth="1"/>
    <col min="10760" max="10760" width="12.58203125" style="85" customWidth="1"/>
    <col min="10761" max="10761" width="11" style="85"/>
    <col min="10762" max="10762" width="7.5" style="85" bestFit="1" customWidth="1"/>
    <col min="10763" max="10763" width="12.08203125" style="85" customWidth="1"/>
    <col min="10764" max="10764" width="11" style="85"/>
    <col min="10765" max="10765" width="7.5" style="85" bestFit="1" customWidth="1"/>
    <col min="10766" max="10766" width="11" style="85"/>
    <col min="10767" max="10767" width="10.83203125" style="85" customWidth="1"/>
    <col min="10768" max="11005" width="11" style="85"/>
    <col min="11006" max="11006" width="5.5" style="85" bestFit="1" customWidth="1"/>
    <col min="11007" max="11007" width="12.08203125" style="85" customWidth="1"/>
    <col min="11008" max="11009" width="9.58203125" style="85" customWidth="1"/>
    <col min="11010" max="11010" width="12.33203125" style="85" customWidth="1"/>
    <col min="11011" max="11011" width="9.58203125" style="85" customWidth="1"/>
    <col min="11012" max="11012" width="7.58203125" style="85" bestFit="1" customWidth="1"/>
    <col min="11013" max="11013" width="12.33203125" style="85" customWidth="1"/>
    <col min="11014" max="11014" width="11" style="85"/>
    <col min="11015" max="11015" width="7.5" style="85" bestFit="1" customWidth="1"/>
    <col min="11016" max="11016" width="12.58203125" style="85" customWidth="1"/>
    <col min="11017" max="11017" width="11" style="85"/>
    <col min="11018" max="11018" width="7.5" style="85" bestFit="1" customWidth="1"/>
    <col min="11019" max="11019" width="12.08203125" style="85" customWidth="1"/>
    <col min="11020" max="11020" width="11" style="85"/>
    <col min="11021" max="11021" width="7.5" style="85" bestFit="1" customWidth="1"/>
    <col min="11022" max="11022" width="11" style="85"/>
    <col min="11023" max="11023" width="10.83203125" style="85" customWidth="1"/>
    <col min="11024" max="11261" width="11" style="85"/>
    <col min="11262" max="11262" width="5.5" style="85" bestFit="1" customWidth="1"/>
    <col min="11263" max="11263" width="12.08203125" style="85" customWidth="1"/>
    <col min="11264" max="11265" width="9.58203125" style="85" customWidth="1"/>
    <col min="11266" max="11266" width="12.33203125" style="85" customWidth="1"/>
    <col min="11267" max="11267" width="9.58203125" style="85" customWidth="1"/>
    <col min="11268" max="11268" width="7.58203125" style="85" bestFit="1" customWidth="1"/>
    <col min="11269" max="11269" width="12.33203125" style="85" customWidth="1"/>
    <col min="11270" max="11270" width="11" style="85"/>
    <col min="11271" max="11271" width="7.5" style="85" bestFit="1" customWidth="1"/>
    <col min="11272" max="11272" width="12.58203125" style="85" customWidth="1"/>
    <col min="11273" max="11273" width="11" style="85"/>
    <col min="11274" max="11274" width="7.5" style="85" bestFit="1" customWidth="1"/>
    <col min="11275" max="11275" width="12.08203125" style="85" customWidth="1"/>
    <col min="11276" max="11276" width="11" style="85"/>
    <col min="11277" max="11277" width="7.5" style="85" bestFit="1" customWidth="1"/>
    <col min="11278" max="11278" width="11" style="85"/>
    <col min="11279" max="11279" width="10.83203125" style="85" customWidth="1"/>
    <col min="11280" max="11517" width="11" style="85"/>
    <col min="11518" max="11518" width="5.5" style="85" bestFit="1" customWidth="1"/>
    <col min="11519" max="11519" width="12.08203125" style="85" customWidth="1"/>
    <col min="11520" max="11521" width="9.58203125" style="85" customWidth="1"/>
    <col min="11522" max="11522" width="12.33203125" style="85" customWidth="1"/>
    <col min="11523" max="11523" width="9.58203125" style="85" customWidth="1"/>
    <col min="11524" max="11524" width="7.58203125" style="85" bestFit="1" customWidth="1"/>
    <col min="11525" max="11525" width="12.33203125" style="85" customWidth="1"/>
    <col min="11526" max="11526" width="11" style="85"/>
    <col min="11527" max="11527" width="7.5" style="85" bestFit="1" customWidth="1"/>
    <col min="11528" max="11528" width="12.58203125" style="85" customWidth="1"/>
    <col min="11529" max="11529" width="11" style="85"/>
    <col min="11530" max="11530" width="7.5" style="85" bestFit="1" customWidth="1"/>
    <col min="11531" max="11531" width="12.08203125" style="85" customWidth="1"/>
    <col min="11532" max="11532" width="11" style="85"/>
    <col min="11533" max="11533" width="7.5" style="85" bestFit="1" customWidth="1"/>
    <col min="11534" max="11534" width="11" style="85"/>
    <col min="11535" max="11535" width="10.83203125" style="85" customWidth="1"/>
    <col min="11536" max="11773" width="11" style="85"/>
    <col min="11774" max="11774" width="5.5" style="85" bestFit="1" customWidth="1"/>
    <col min="11775" max="11775" width="12.08203125" style="85" customWidth="1"/>
    <col min="11776" max="11777" width="9.58203125" style="85" customWidth="1"/>
    <col min="11778" max="11778" width="12.33203125" style="85" customWidth="1"/>
    <col min="11779" max="11779" width="9.58203125" style="85" customWidth="1"/>
    <col min="11780" max="11780" width="7.58203125" style="85" bestFit="1" customWidth="1"/>
    <col min="11781" max="11781" width="12.33203125" style="85" customWidth="1"/>
    <col min="11782" max="11782" width="11" style="85"/>
    <col min="11783" max="11783" width="7.5" style="85" bestFit="1" customWidth="1"/>
    <col min="11784" max="11784" width="12.58203125" style="85" customWidth="1"/>
    <col min="11785" max="11785" width="11" style="85"/>
    <col min="11786" max="11786" width="7.5" style="85" bestFit="1" customWidth="1"/>
    <col min="11787" max="11787" width="12.08203125" style="85" customWidth="1"/>
    <col min="11788" max="11788" width="11" style="85"/>
    <col min="11789" max="11789" width="7.5" style="85" bestFit="1" customWidth="1"/>
    <col min="11790" max="11790" width="11" style="85"/>
    <col min="11791" max="11791" width="10.83203125" style="85" customWidth="1"/>
    <col min="11792" max="12029" width="11" style="85"/>
    <col min="12030" max="12030" width="5.5" style="85" bestFit="1" customWidth="1"/>
    <col min="12031" max="12031" width="12.08203125" style="85" customWidth="1"/>
    <col min="12032" max="12033" width="9.58203125" style="85" customWidth="1"/>
    <col min="12034" max="12034" width="12.33203125" style="85" customWidth="1"/>
    <col min="12035" max="12035" width="9.58203125" style="85" customWidth="1"/>
    <col min="12036" max="12036" width="7.58203125" style="85" bestFit="1" customWidth="1"/>
    <col min="12037" max="12037" width="12.33203125" style="85" customWidth="1"/>
    <col min="12038" max="12038" width="11" style="85"/>
    <col min="12039" max="12039" width="7.5" style="85" bestFit="1" customWidth="1"/>
    <col min="12040" max="12040" width="12.58203125" style="85" customWidth="1"/>
    <col min="12041" max="12041" width="11" style="85"/>
    <col min="12042" max="12042" width="7.5" style="85" bestFit="1" customWidth="1"/>
    <col min="12043" max="12043" width="12.08203125" style="85" customWidth="1"/>
    <col min="12044" max="12044" width="11" style="85"/>
    <col min="12045" max="12045" width="7.5" style="85" bestFit="1" customWidth="1"/>
    <col min="12046" max="12046" width="11" style="85"/>
    <col min="12047" max="12047" width="10.83203125" style="85" customWidth="1"/>
    <col min="12048" max="12285" width="11" style="85"/>
    <col min="12286" max="12286" width="5.5" style="85" bestFit="1" customWidth="1"/>
    <col min="12287" max="12287" width="12.08203125" style="85" customWidth="1"/>
    <col min="12288" max="12289" width="9.58203125" style="85" customWidth="1"/>
    <col min="12290" max="12290" width="12.33203125" style="85" customWidth="1"/>
    <col min="12291" max="12291" width="9.58203125" style="85" customWidth="1"/>
    <col min="12292" max="12292" width="7.58203125" style="85" bestFit="1" customWidth="1"/>
    <col min="12293" max="12293" width="12.33203125" style="85" customWidth="1"/>
    <col min="12294" max="12294" width="11" style="85"/>
    <col min="12295" max="12295" width="7.5" style="85" bestFit="1" customWidth="1"/>
    <col min="12296" max="12296" width="12.58203125" style="85" customWidth="1"/>
    <col min="12297" max="12297" width="11" style="85"/>
    <col min="12298" max="12298" width="7.5" style="85" bestFit="1" customWidth="1"/>
    <col min="12299" max="12299" width="12.08203125" style="85" customWidth="1"/>
    <col min="12300" max="12300" width="11" style="85"/>
    <col min="12301" max="12301" width="7.5" style="85" bestFit="1" customWidth="1"/>
    <col min="12302" max="12302" width="11" style="85"/>
    <col min="12303" max="12303" width="10.83203125" style="85" customWidth="1"/>
    <col min="12304" max="12541" width="11" style="85"/>
    <col min="12542" max="12542" width="5.5" style="85" bestFit="1" customWidth="1"/>
    <col min="12543" max="12543" width="12.08203125" style="85" customWidth="1"/>
    <col min="12544" max="12545" width="9.58203125" style="85" customWidth="1"/>
    <col min="12546" max="12546" width="12.33203125" style="85" customWidth="1"/>
    <col min="12547" max="12547" width="9.58203125" style="85" customWidth="1"/>
    <col min="12548" max="12548" width="7.58203125" style="85" bestFit="1" customWidth="1"/>
    <col min="12549" max="12549" width="12.33203125" style="85" customWidth="1"/>
    <col min="12550" max="12550" width="11" style="85"/>
    <col min="12551" max="12551" width="7.5" style="85" bestFit="1" customWidth="1"/>
    <col min="12552" max="12552" width="12.58203125" style="85" customWidth="1"/>
    <col min="12553" max="12553" width="11" style="85"/>
    <col min="12554" max="12554" width="7.5" style="85" bestFit="1" customWidth="1"/>
    <col min="12555" max="12555" width="12.08203125" style="85" customWidth="1"/>
    <col min="12556" max="12556" width="11" style="85"/>
    <col min="12557" max="12557" width="7.5" style="85" bestFit="1" customWidth="1"/>
    <col min="12558" max="12558" width="11" style="85"/>
    <col min="12559" max="12559" width="10.83203125" style="85" customWidth="1"/>
    <col min="12560" max="12797" width="11" style="85"/>
    <col min="12798" max="12798" width="5.5" style="85" bestFit="1" customWidth="1"/>
    <col min="12799" max="12799" width="12.08203125" style="85" customWidth="1"/>
    <col min="12800" max="12801" width="9.58203125" style="85" customWidth="1"/>
    <col min="12802" max="12802" width="12.33203125" style="85" customWidth="1"/>
    <col min="12803" max="12803" width="9.58203125" style="85" customWidth="1"/>
    <col min="12804" max="12804" width="7.58203125" style="85" bestFit="1" customWidth="1"/>
    <col min="12805" max="12805" width="12.33203125" style="85" customWidth="1"/>
    <col min="12806" max="12806" width="11" style="85"/>
    <col min="12807" max="12807" width="7.5" style="85" bestFit="1" customWidth="1"/>
    <col min="12808" max="12808" width="12.58203125" style="85" customWidth="1"/>
    <col min="12809" max="12809" width="11" style="85"/>
    <col min="12810" max="12810" width="7.5" style="85" bestFit="1" customWidth="1"/>
    <col min="12811" max="12811" width="12.08203125" style="85" customWidth="1"/>
    <col min="12812" max="12812" width="11" style="85"/>
    <col min="12813" max="12813" width="7.5" style="85" bestFit="1" customWidth="1"/>
    <col min="12814" max="12814" width="11" style="85"/>
    <col min="12815" max="12815" width="10.83203125" style="85" customWidth="1"/>
    <col min="12816" max="13053" width="11" style="85"/>
    <col min="13054" max="13054" width="5.5" style="85" bestFit="1" customWidth="1"/>
    <col min="13055" max="13055" width="12.08203125" style="85" customWidth="1"/>
    <col min="13056" max="13057" width="9.58203125" style="85" customWidth="1"/>
    <col min="13058" max="13058" width="12.33203125" style="85" customWidth="1"/>
    <col min="13059" max="13059" width="9.58203125" style="85" customWidth="1"/>
    <col min="13060" max="13060" width="7.58203125" style="85" bestFit="1" customWidth="1"/>
    <col min="13061" max="13061" width="12.33203125" style="85" customWidth="1"/>
    <col min="13062" max="13062" width="11" style="85"/>
    <col min="13063" max="13063" width="7.5" style="85" bestFit="1" customWidth="1"/>
    <col min="13064" max="13064" width="12.58203125" style="85" customWidth="1"/>
    <col min="13065" max="13065" width="11" style="85"/>
    <col min="13066" max="13066" width="7.5" style="85" bestFit="1" customWidth="1"/>
    <col min="13067" max="13067" width="12.08203125" style="85" customWidth="1"/>
    <col min="13068" max="13068" width="11" style="85"/>
    <col min="13069" max="13069" width="7.5" style="85" bestFit="1" customWidth="1"/>
    <col min="13070" max="13070" width="11" style="85"/>
    <col min="13071" max="13071" width="10.83203125" style="85" customWidth="1"/>
    <col min="13072" max="13309" width="11" style="85"/>
    <col min="13310" max="13310" width="5.5" style="85" bestFit="1" customWidth="1"/>
    <col min="13311" max="13311" width="12.08203125" style="85" customWidth="1"/>
    <col min="13312" max="13313" width="9.58203125" style="85" customWidth="1"/>
    <col min="13314" max="13314" width="12.33203125" style="85" customWidth="1"/>
    <col min="13315" max="13315" width="9.58203125" style="85" customWidth="1"/>
    <col min="13316" max="13316" width="7.58203125" style="85" bestFit="1" customWidth="1"/>
    <col min="13317" max="13317" width="12.33203125" style="85" customWidth="1"/>
    <col min="13318" max="13318" width="11" style="85"/>
    <col min="13319" max="13319" width="7.5" style="85" bestFit="1" customWidth="1"/>
    <col min="13320" max="13320" width="12.58203125" style="85" customWidth="1"/>
    <col min="13321" max="13321" width="11" style="85"/>
    <col min="13322" max="13322" width="7.5" style="85" bestFit="1" customWidth="1"/>
    <col min="13323" max="13323" width="12.08203125" style="85" customWidth="1"/>
    <col min="13324" max="13324" width="11" style="85"/>
    <col min="13325" max="13325" width="7.5" style="85" bestFit="1" customWidth="1"/>
    <col min="13326" max="13326" width="11" style="85"/>
    <col min="13327" max="13327" width="10.83203125" style="85" customWidth="1"/>
    <col min="13328" max="13565" width="11" style="85"/>
    <col min="13566" max="13566" width="5.5" style="85" bestFit="1" customWidth="1"/>
    <col min="13567" max="13567" width="12.08203125" style="85" customWidth="1"/>
    <col min="13568" max="13569" width="9.58203125" style="85" customWidth="1"/>
    <col min="13570" max="13570" width="12.33203125" style="85" customWidth="1"/>
    <col min="13571" max="13571" width="9.58203125" style="85" customWidth="1"/>
    <col min="13572" max="13572" width="7.58203125" style="85" bestFit="1" customWidth="1"/>
    <col min="13573" max="13573" width="12.33203125" style="85" customWidth="1"/>
    <col min="13574" max="13574" width="11" style="85"/>
    <col min="13575" max="13575" width="7.5" style="85" bestFit="1" customWidth="1"/>
    <col min="13576" max="13576" width="12.58203125" style="85" customWidth="1"/>
    <col min="13577" max="13577" width="11" style="85"/>
    <col min="13578" max="13578" width="7.5" style="85" bestFit="1" customWidth="1"/>
    <col min="13579" max="13579" width="12.08203125" style="85" customWidth="1"/>
    <col min="13580" max="13580" width="11" style="85"/>
    <col min="13581" max="13581" width="7.5" style="85" bestFit="1" customWidth="1"/>
    <col min="13582" max="13582" width="11" style="85"/>
    <col min="13583" max="13583" width="10.83203125" style="85" customWidth="1"/>
    <col min="13584" max="13821" width="11" style="85"/>
    <col min="13822" max="13822" width="5.5" style="85" bestFit="1" customWidth="1"/>
    <col min="13823" max="13823" width="12.08203125" style="85" customWidth="1"/>
    <col min="13824" max="13825" width="9.58203125" style="85" customWidth="1"/>
    <col min="13826" max="13826" width="12.33203125" style="85" customWidth="1"/>
    <col min="13827" max="13827" width="9.58203125" style="85" customWidth="1"/>
    <col min="13828" max="13828" width="7.58203125" style="85" bestFit="1" customWidth="1"/>
    <col min="13829" max="13829" width="12.33203125" style="85" customWidth="1"/>
    <col min="13830" max="13830" width="11" style="85"/>
    <col min="13831" max="13831" width="7.5" style="85" bestFit="1" customWidth="1"/>
    <col min="13832" max="13832" width="12.58203125" style="85" customWidth="1"/>
    <col min="13833" max="13833" width="11" style="85"/>
    <col min="13834" max="13834" width="7.5" style="85" bestFit="1" customWidth="1"/>
    <col min="13835" max="13835" width="12.08203125" style="85" customWidth="1"/>
    <col min="13836" max="13836" width="11" style="85"/>
    <col min="13837" max="13837" width="7.5" style="85" bestFit="1" customWidth="1"/>
    <col min="13838" max="13838" width="11" style="85"/>
    <col min="13839" max="13839" width="10.83203125" style="85" customWidth="1"/>
    <col min="13840" max="14077" width="11" style="85"/>
    <col min="14078" max="14078" width="5.5" style="85" bestFit="1" customWidth="1"/>
    <col min="14079" max="14079" width="12.08203125" style="85" customWidth="1"/>
    <col min="14080" max="14081" width="9.58203125" style="85" customWidth="1"/>
    <col min="14082" max="14082" width="12.33203125" style="85" customWidth="1"/>
    <col min="14083" max="14083" width="9.58203125" style="85" customWidth="1"/>
    <col min="14084" max="14084" width="7.58203125" style="85" bestFit="1" customWidth="1"/>
    <col min="14085" max="14085" width="12.33203125" style="85" customWidth="1"/>
    <col min="14086" max="14086" width="11" style="85"/>
    <col min="14087" max="14087" width="7.5" style="85" bestFit="1" customWidth="1"/>
    <col min="14088" max="14088" width="12.58203125" style="85" customWidth="1"/>
    <col min="14089" max="14089" width="11" style="85"/>
    <col min="14090" max="14090" width="7.5" style="85" bestFit="1" customWidth="1"/>
    <col min="14091" max="14091" width="12.08203125" style="85" customWidth="1"/>
    <col min="14092" max="14092" width="11" style="85"/>
    <col min="14093" max="14093" width="7.5" style="85" bestFit="1" customWidth="1"/>
    <col min="14094" max="14094" width="11" style="85"/>
    <col min="14095" max="14095" width="10.83203125" style="85" customWidth="1"/>
    <col min="14096" max="14333" width="11" style="85"/>
    <col min="14334" max="14334" width="5.5" style="85" bestFit="1" customWidth="1"/>
    <col min="14335" max="14335" width="12.08203125" style="85" customWidth="1"/>
    <col min="14336" max="14337" width="9.58203125" style="85" customWidth="1"/>
    <col min="14338" max="14338" width="12.33203125" style="85" customWidth="1"/>
    <col min="14339" max="14339" width="9.58203125" style="85" customWidth="1"/>
    <col min="14340" max="14340" width="7.58203125" style="85" bestFit="1" customWidth="1"/>
    <col min="14341" max="14341" width="12.33203125" style="85" customWidth="1"/>
    <col min="14342" max="14342" width="11" style="85"/>
    <col min="14343" max="14343" width="7.5" style="85" bestFit="1" customWidth="1"/>
    <col min="14344" max="14344" width="12.58203125" style="85" customWidth="1"/>
    <col min="14345" max="14345" width="11" style="85"/>
    <col min="14346" max="14346" width="7.5" style="85" bestFit="1" customWidth="1"/>
    <col min="14347" max="14347" width="12.08203125" style="85" customWidth="1"/>
    <col min="14348" max="14348" width="11" style="85"/>
    <col min="14349" max="14349" width="7.5" style="85" bestFit="1" customWidth="1"/>
    <col min="14350" max="14350" width="11" style="85"/>
    <col min="14351" max="14351" width="10.83203125" style="85" customWidth="1"/>
    <col min="14352" max="14589" width="11" style="85"/>
    <col min="14590" max="14590" width="5.5" style="85" bestFit="1" customWidth="1"/>
    <col min="14591" max="14591" width="12.08203125" style="85" customWidth="1"/>
    <col min="14592" max="14593" width="9.58203125" style="85" customWidth="1"/>
    <col min="14594" max="14594" width="12.33203125" style="85" customWidth="1"/>
    <col min="14595" max="14595" width="9.58203125" style="85" customWidth="1"/>
    <col min="14596" max="14596" width="7.58203125" style="85" bestFit="1" customWidth="1"/>
    <col min="14597" max="14597" width="12.33203125" style="85" customWidth="1"/>
    <col min="14598" max="14598" width="11" style="85"/>
    <col min="14599" max="14599" width="7.5" style="85" bestFit="1" customWidth="1"/>
    <col min="14600" max="14600" width="12.58203125" style="85" customWidth="1"/>
    <col min="14601" max="14601" width="11" style="85"/>
    <col min="14602" max="14602" width="7.5" style="85" bestFit="1" customWidth="1"/>
    <col min="14603" max="14603" width="12.08203125" style="85" customWidth="1"/>
    <col min="14604" max="14604" width="11" style="85"/>
    <col min="14605" max="14605" width="7.5" style="85" bestFit="1" customWidth="1"/>
    <col min="14606" max="14606" width="11" style="85"/>
    <col min="14607" max="14607" width="10.83203125" style="85" customWidth="1"/>
    <col min="14608" max="14845" width="11" style="85"/>
    <col min="14846" max="14846" width="5.5" style="85" bestFit="1" customWidth="1"/>
    <col min="14847" max="14847" width="12.08203125" style="85" customWidth="1"/>
    <col min="14848" max="14849" width="9.58203125" style="85" customWidth="1"/>
    <col min="14850" max="14850" width="12.33203125" style="85" customWidth="1"/>
    <col min="14851" max="14851" width="9.58203125" style="85" customWidth="1"/>
    <col min="14852" max="14852" width="7.58203125" style="85" bestFit="1" customWidth="1"/>
    <col min="14853" max="14853" width="12.33203125" style="85" customWidth="1"/>
    <col min="14854" max="14854" width="11" style="85"/>
    <col min="14855" max="14855" width="7.5" style="85" bestFit="1" customWidth="1"/>
    <col min="14856" max="14856" width="12.58203125" style="85" customWidth="1"/>
    <col min="14857" max="14857" width="11" style="85"/>
    <col min="14858" max="14858" width="7.5" style="85" bestFit="1" customWidth="1"/>
    <col min="14859" max="14859" width="12.08203125" style="85" customWidth="1"/>
    <col min="14860" max="14860" width="11" style="85"/>
    <col min="14861" max="14861" width="7.5" style="85" bestFit="1" customWidth="1"/>
    <col min="14862" max="14862" width="11" style="85"/>
    <col min="14863" max="14863" width="10.83203125" style="85" customWidth="1"/>
    <col min="14864" max="15101" width="11" style="85"/>
    <col min="15102" max="15102" width="5.5" style="85" bestFit="1" customWidth="1"/>
    <col min="15103" max="15103" width="12.08203125" style="85" customWidth="1"/>
    <col min="15104" max="15105" width="9.58203125" style="85" customWidth="1"/>
    <col min="15106" max="15106" width="12.33203125" style="85" customWidth="1"/>
    <col min="15107" max="15107" width="9.58203125" style="85" customWidth="1"/>
    <col min="15108" max="15108" width="7.58203125" style="85" bestFit="1" customWidth="1"/>
    <col min="15109" max="15109" width="12.33203125" style="85" customWidth="1"/>
    <col min="15110" max="15110" width="11" style="85"/>
    <col min="15111" max="15111" width="7.5" style="85" bestFit="1" customWidth="1"/>
    <col min="15112" max="15112" width="12.58203125" style="85" customWidth="1"/>
    <col min="15113" max="15113" width="11" style="85"/>
    <col min="15114" max="15114" width="7.5" style="85" bestFit="1" customWidth="1"/>
    <col min="15115" max="15115" width="12.08203125" style="85" customWidth="1"/>
    <col min="15116" max="15116" width="11" style="85"/>
    <col min="15117" max="15117" width="7.5" style="85" bestFit="1" customWidth="1"/>
    <col min="15118" max="15118" width="11" style="85"/>
    <col min="15119" max="15119" width="10.83203125" style="85" customWidth="1"/>
    <col min="15120" max="15357" width="11" style="85"/>
    <col min="15358" max="15358" width="5.5" style="85" bestFit="1" customWidth="1"/>
    <col min="15359" max="15359" width="12.08203125" style="85" customWidth="1"/>
    <col min="15360" max="15361" width="9.58203125" style="85" customWidth="1"/>
    <col min="15362" max="15362" width="12.33203125" style="85" customWidth="1"/>
    <col min="15363" max="15363" width="9.58203125" style="85" customWidth="1"/>
    <col min="15364" max="15364" width="7.58203125" style="85" bestFit="1" customWidth="1"/>
    <col min="15365" max="15365" width="12.33203125" style="85" customWidth="1"/>
    <col min="15366" max="15366" width="11" style="85"/>
    <col min="15367" max="15367" width="7.5" style="85" bestFit="1" customWidth="1"/>
    <col min="15368" max="15368" width="12.58203125" style="85" customWidth="1"/>
    <col min="15369" max="15369" width="11" style="85"/>
    <col min="15370" max="15370" width="7.5" style="85" bestFit="1" customWidth="1"/>
    <col min="15371" max="15371" width="12.08203125" style="85" customWidth="1"/>
    <col min="15372" max="15372" width="11" style="85"/>
    <col min="15373" max="15373" width="7.5" style="85" bestFit="1" customWidth="1"/>
    <col min="15374" max="15374" width="11" style="85"/>
    <col min="15375" max="15375" width="10.83203125" style="85" customWidth="1"/>
    <col min="15376" max="15613" width="11" style="85"/>
    <col min="15614" max="15614" width="5.5" style="85" bestFit="1" customWidth="1"/>
    <col min="15615" max="15615" width="12.08203125" style="85" customWidth="1"/>
    <col min="15616" max="15617" width="9.58203125" style="85" customWidth="1"/>
    <col min="15618" max="15618" width="12.33203125" style="85" customWidth="1"/>
    <col min="15619" max="15619" width="9.58203125" style="85" customWidth="1"/>
    <col min="15620" max="15620" width="7.58203125" style="85" bestFit="1" customWidth="1"/>
    <col min="15621" max="15621" width="12.33203125" style="85" customWidth="1"/>
    <col min="15622" max="15622" width="11" style="85"/>
    <col min="15623" max="15623" width="7.5" style="85" bestFit="1" customWidth="1"/>
    <col min="15624" max="15624" width="12.58203125" style="85" customWidth="1"/>
    <col min="15625" max="15625" width="11" style="85"/>
    <col min="15626" max="15626" width="7.5" style="85" bestFit="1" customWidth="1"/>
    <col min="15627" max="15627" width="12.08203125" style="85" customWidth="1"/>
    <col min="15628" max="15628" width="11" style="85"/>
    <col min="15629" max="15629" width="7.5" style="85" bestFit="1" customWidth="1"/>
    <col min="15630" max="15630" width="11" style="85"/>
    <col min="15631" max="15631" width="10.83203125" style="85" customWidth="1"/>
    <col min="15632" max="15869" width="11" style="85"/>
    <col min="15870" max="15870" width="5.5" style="85" bestFit="1" customWidth="1"/>
    <col min="15871" max="15871" width="12.08203125" style="85" customWidth="1"/>
    <col min="15872" max="15873" width="9.58203125" style="85" customWidth="1"/>
    <col min="15874" max="15874" width="12.33203125" style="85" customWidth="1"/>
    <col min="15875" max="15875" width="9.58203125" style="85" customWidth="1"/>
    <col min="15876" max="15876" width="7.58203125" style="85" bestFit="1" customWidth="1"/>
    <col min="15877" max="15877" width="12.33203125" style="85" customWidth="1"/>
    <col min="15878" max="15878" width="11" style="85"/>
    <col min="15879" max="15879" width="7.5" style="85" bestFit="1" customWidth="1"/>
    <col min="15880" max="15880" width="12.58203125" style="85" customWidth="1"/>
    <col min="15881" max="15881" width="11" style="85"/>
    <col min="15882" max="15882" width="7.5" style="85" bestFit="1" customWidth="1"/>
    <col min="15883" max="15883" width="12.08203125" style="85" customWidth="1"/>
    <col min="15884" max="15884" width="11" style="85"/>
    <col min="15885" max="15885" width="7.5" style="85" bestFit="1" customWidth="1"/>
    <col min="15886" max="15886" width="11" style="85"/>
    <col min="15887" max="15887" width="10.83203125" style="85" customWidth="1"/>
    <col min="15888" max="16125" width="11" style="85"/>
    <col min="16126" max="16126" width="5.5" style="85" bestFit="1" customWidth="1"/>
    <col min="16127" max="16127" width="12.08203125" style="85" customWidth="1"/>
    <col min="16128" max="16129" width="9.58203125" style="85" customWidth="1"/>
    <col min="16130" max="16130" width="12.33203125" style="85" customWidth="1"/>
    <col min="16131" max="16131" width="9.58203125" style="85" customWidth="1"/>
    <col min="16132" max="16132" width="7.58203125" style="85" bestFit="1" customWidth="1"/>
    <col min="16133" max="16133" width="12.33203125" style="85" customWidth="1"/>
    <col min="16134" max="16134" width="11" style="85"/>
    <col min="16135" max="16135" width="7.5" style="85" bestFit="1" customWidth="1"/>
    <col min="16136" max="16136" width="12.58203125" style="85" customWidth="1"/>
    <col min="16137" max="16137" width="11" style="85"/>
    <col min="16138" max="16138" width="7.5" style="85" bestFit="1" customWidth="1"/>
    <col min="16139" max="16139" width="12.08203125" style="85" customWidth="1"/>
    <col min="16140" max="16140" width="11" style="85"/>
    <col min="16141" max="16141" width="7.5" style="85" bestFit="1" customWidth="1"/>
    <col min="16142" max="16142" width="11" style="85"/>
    <col min="16143" max="16143" width="10.83203125" style="85" customWidth="1"/>
    <col min="16144" max="16384" width="11" style="85"/>
  </cols>
  <sheetData>
    <row r="1" spans="1:52" ht="27.65" customHeight="1" x14ac:dyDescent="0.35">
      <c r="A1" s="86"/>
      <c r="B1" s="343" t="s">
        <v>2423</v>
      </c>
      <c r="C1" s="343"/>
      <c r="D1" s="343"/>
      <c r="E1" s="343"/>
      <c r="F1" s="371">
        <f>'fiche engagement'!C12</f>
        <v>0</v>
      </c>
      <c r="G1" s="179"/>
      <c r="H1" s="369" t="s">
        <v>2424</v>
      </c>
      <c r="I1" s="369"/>
      <c r="J1" s="357" t="e">
        <f>CONCATENATE(INDEX('FFGym Clubs'!$D$3:$D$347,'fiche engagement'!H16)," - Equipe N°",'fiche engagement'!E11," - Caté:",'fiche engagement'!C9," ",'fiche engagement'!C11)</f>
        <v>#VALUE!</v>
      </c>
      <c r="K1" s="357"/>
      <c r="L1" s="357"/>
      <c r="M1" s="357"/>
      <c r="N1" s="357"/>
      <c r="O1" s="350" t="s">
        <v>2442</v>
      </c>
      <c r="P1" s="350"/>
      <c r="Q1" s="146" t="s">
        <v>2437</v>
      </c>
      <c r="R1" s="180">
        <f>O2+Q2</f>
        <v>0</v>
      </c>
      <c r="S1" s="359" t="s">
        <v>2443</v>
      </c>
      <c r="T1" s="360"/>
      <c r="U1" s="360"/>
      <c r="V1" s="360"/>
      <c r="W1" s="361"/>
      <c r="Y1" s="259">
        <f>LEN("HB201")</f>
        <v>5</v>
      </c>
    </row>
    <row r="2" spans="1:52" ht="38.25" customHeight="1" thickBot="1" x14ac:dyDescent="0.4">
      <c r="A2" s="86"/>
      <c r="B2" s="344"/>
      <c r="C2" s="344"/>
      <c r="D2" s="344"/>
      <c r="E2" s="344"/>
      <c r="F2" s="372"/>
      <c r="G2" s="179"/>
      <c r="H2" s="369"/>
      <c r="I2" s="369"/>
      <c r="J2" s="357"/>
      <c r="K2" s="357"/>
      <c r="L2" s="357"/>
      <c r="M2" s="357"/>
      <c r="N2" s="357"/>
      <c r="O2" s="370">
        <f>SUM(AA5:AP6)+SUM(AA10:AP11)+SUM(AA15:AP16)+AD7+AH7+AL7+AP7+SUM(AA20:AP21)+AD22+AH22+AL22+AP22+AP12+AL12+AH12+AD12+AD17+AH17+AL17+AP17</f>
        <v>0</v>
      </c>
      <c r="P2" s="370"/>
      <c r="Q2" s="148">
        <f>MAX(AQ7,AQ12,AQ17,AQ22)</f>
        <v>0</v>
      </c>
      <c r="R2" s="91">
        <f>'fiche engagement'!C9</f>
        <v>0</v>
      </c>
      <c r="S2" s="362"/>
      <c r="T2" s="363"/>
      <c r="U2" s="363"/>
      <c r="V2" s="363"/>
      <c r="W2" s="364"/>
    </row>
    <row r="3" spans="1:52" x14ac:dyDescent="0.35">
      <c r="A3" s="86"/>
      <c r="B3" s="339" t="s">
        <v>2428</v>
      </c>
      <c r="C3" s="339"/>
      <c r="D3" s="339"/>
      <c r="E3" s="339"/>
      <c r="F3" s="339" t="s">
        <v>2428</v>
      </c>
      <c r="G3" s="340"/>
      <c r="H3" s="340"/>
      <c r="I3" s="340"/>
      <c r="J3" s="339" t="s">
        <v>2428</v>
      </c>
      <c r="K3" s="339"/>
      <c r="L3" s="339"/>
      <c r="M3" s="339"/>
      <c r="N3" s="340" t="s">
        <v>2428</v>
      </c>
      <c r="O3" s="340"/>
      <c r="P3" s="340"/>
      <c r="Q3" s="340"/>
      <c r="S3" s="349" t="s">
        <v>2427</v>
      </c>
      <c r="T3" s="349"/>
      <c r="U3" s="349"/>
      <c r="V3" s="349"/>
      <c r="W3" s="349"/>
      <c r="AA3" s="378" t="s">
        <v>2428</v>
      </c>
      <c r="AB3" s="378"/>
      <c r="AC3" s="378"/>
      <c r="AD3" s="378"/>
      <c r="AE3" s="378" t="s">
        <v>2428</v>
      </c>
      <c r="AF3" s="378"/>
      <c r="AG3" s="378"/>
      <c r="AH3" s="378"/>
      <c r="AI3" s="378" t="s">
        <v>2428</v>
      </c>
      <c r="AJ3" s="378"/>
      <c r="AK3" s="378"/>
      <c r="AL3" s="378"/>
      <c r="AM3" s="378" t="s">
        <v>2428</v>
      </c>
      <c r="AN3" s="378"/>
      <c r="AO3" s="378"/>
      <c r="AP3" s="378"/>
    </row>
    <row r="4" spans="1:52" ht="125.15" customHeight="1" x14ac:dyDescent="0.35">
      <c r="A4" s="86"/>
      <c r="B4" s="365"/>
      <c r="C4" s="365"/>
      <c r="D4" s="365"/>
      <c r="E4" s="365"/>
      <c r="F4" s="366"/>
      <c r="G4" s="367"/>
      <c r="H4" s="367"/>
      <c r="I4" s="368"/>
      <c r="J4" s="365"/>
      <c r="K4" s="365"/>
      <c r="L4" s="365"/>
      <c r="M4" s="365"/>
      <c r="N4" s="365"/>
      <c r="O4" s="365"/>
      <c r="P4" s="365"/>
      <c r="Q4" s="365"/>
      <c r="S4" s="88"/>
      <c r="T4" s="88"/>
      <c r="U4" s="262" t="s">
        <v>2444</v>
      </c>
      <c r="V4" s="88"/>
      <c r="AA4" s="377"/>
      <c r="AB4" s="377"/>
      <c r="AC4" s="377"/>
      <c r="AD4" s="377"/>
      <c r="AE4" s="377"/>
      <c r="AF4" s="377"/>
      <c r="AG4" s="377"/>
      <c r="AH4" s="377"/>
      <c r="AI4" s="377"/>
      <c r="AJ4" s="377"/>
      <c r="AK4" s="377"/>
      <c r="AL4" s="377"/>
      <c r="AM4" s="377"/>
      <c r="AN4" s="377"/>
      <c r="AO4" s="377"/>
      <c r="AP4" s="377"/>
    </row>
    <row r="5" spans="1:52" ht="20.149999999999999" customHeight="1" x14ac:dyDescent="0.35">
      <c r="A5" s="375" t="s">
        <v>2430</v>
      </c>
      <c r="B5" s="157" t="s">
        <v>2431</v>
      </c>
      <c r="C5" s="157" t="s">
        <v>2445</v>
      </c>
      <c r="D5" s="157" t="s">
        <v>2433</v>
      </c>
      <c r="E5" s="157" t="s">
        <v>2446</v>
      </c>
      <c r="F5" s="157" t="s">
        <v>2431</v>
      </c>
      <c r="G5" s="157" t="s">
        <v>2445</v>
      </c>
      <c r="H5" s="157" t="s">
        <v>2445</v>
      </c>
      <c r="I5" s="157" t="s">
        <v>2446</v>
      </c>
      <c r="J5" s="157" t="s">
        <v>2431</v>
      </c>
      <c r="K5" s="157" t="s">
        <v>2445</v>
      </c>
      <c r="L5" s="157" t="s">
        <v>2433</v>
      </c>
      <c r="M5" s="157" t="s">
        <v>2446</v>
      </c>
      <c r="N5" s="157" t="s">
        <v>2431</v>
      </c>
      <c r="O5" s="157" t="s">
        <v>2445</v>
      </c>
      <c r="P5" s="157" t="s">
        <v>2433</v>
      </c>
      <c r="Q5" s="157" t="s">
        <v>2446</v>
      </c>
      <c r="S5" s="88"/>
      <c r="T5" s="88"/>
      <c r="U5" s="88"/>
      <c r="V5" s="88"/>
      <c r="W5" s="88"/>
      <c r="Z5" s="379" t="s">
        <v>2430</v>
      </c>
      <c r="AA5" s="260">
        <f>IFERROR(IF(LEN(B5)=6,1,IF(LEN(B5)=5,IF(OR(RIGHT(B5)="A",RIGHT(B5)="B"),RIGHT(LEFT(B5,2))/10,1),RIGHT(LEFT(B5,2))/10)),0)</f>
        <v>0</v>
      </c>
      <c r="AB5" s="260">
        <f>IFERROR(IF(LEN(C5)=6,1,RIGHT(LEFT(C5,3))/10),0)</f>
        <v>0</v>
      </c>
      <c r="AC5" s="260">
        <f>IFERROR(IF(LEN(D5)=6,1,RIGHT(LEFT(D5,3))/10),0)</f>
        <v>0</v>
      </c>
      <c r="AD5" s="260">
        <f>IFERROR(IF(LEN(E5)=6,1,IF(LEN(E5)=5,IF(OR(RIGHT(E5)="A",RIGHT(E5)="B"),RIGHT(LEFT(E5,2))/10,1),RIGHT(LEFT(E5,2))/10)),0)</f>
        <v>0</v>
      </c>
      <c r="AE5" s="260">
        <f>IFERROR(IF(LEN(F5)=6,1,IF(LEN(F5)=5,IF(OR(RIGHT(F5)="A",RIGHT(F5)="B"),RIGHT(LEFT(F5,2))/10,1),RIGHT(LEFT(F5,2))/10)),0)</f>
        <v>0</v>
      </c>
      <c r="AF5" s="260">
        <f>IFERROR(IF(LEN(G5)=6,1,RIGHT(LEFT(G5,3))/10),0)</f>
        <v>0</v>
      </c>
      <c r="AG5" s="260">
        <f>IFERROR(IF(LEN(H5)=6,1,RIGHT(LEFT(H5,3))/10),0)</f>
        <v>0</v>
      </c>
      <c r="AH5" s="260">
        <f>IFERROR(IF(LEN(I5)=6,1,IF(LEN(I5)=5,IF(OR(RIGHT(I5)="A",RIGHT(I5)="B"),RIGHT(LEFT(I5,2))/10,1),RIGHT(LEFT(I5,2))/10)),0)</f>
        <v>0</v>
      </c>
      <c r="AI5" s="260">
        <f>IFERROR(IF(LEN(J5)=6,1,IF(LEN(J5)=5,IF(OR(RIGHT(J5)="A",RIGHT(J5)="B"),RIGHT(LEFT(J5,2))/10,1),RIGHT(LEFT(J5,2))/10)),0)</f>
        <v>0</v>
      </c>
      <c r="AJ5" s="260">
        <f>IFERROR(IF(LEN(K5)=6,1,RIGHT(LEFT(K5,3))/10),0)</f>
        <v>0</v>
      </c>
      <c r="AK5" s="260">
        <f>IFERROR(IF(LEN(L5)=6,1,RIGHT(LEFT(L5,3))/10),0)</f>
        <v>0</v>
      </c>
      <c r="AL5" s="260">
        <f>IFERROR(IF(LEN(M5)=6,1,IF(LEN(M5)=5,IF(OR(RIGHT(M5)="A",RIGHT(M5)="B"),RIGHT(LEFT(M5,2))/10,1),RIGHT(LEFT(M5,2))/10)),0)</f>
        <v>0</v>
      </c>
      <c r="AM5" s="260">
        <f>IFERROR(IF(LEN(N5)=6,1,IF(LEN(N5)=5,IF(OR(RIGHT(N5)="A",RIGHT(N5)="B"),RIGHT(LEFT(N5,2))/10,1),RIGHT(LEFT(N5,2))/10)),0)</f>
        <v>0</v>
      </c>
      <c r="AN5" s="260">
        <f>IFERROR(IF(LEN(O5)=6,1,RIGHT(LEFT(O5,3))/10),0)</f>
        <v>0</v>
      </c>
      <c r="AO5" s="260">
        <f>IFERROR(IF(LEN(P5)=6,1,RIGHT(LEFT(P5,3))/10),0)</f>
        <v>0</v>
      </c>
      <c r="AP5" s="260">
        <f>IFERROR(IF(LEN(Q5)=6,1,IF(LEN(Q5)=5,IF(OR(RIGHT(Q5)="A",RIGHT(Q5)="B"),RIGHT(LEFT(Q5,2))/10,1),RIGHT(LEFT(Q5,2))/10)),0)</f>
        <v>0</v>
      </c>
    </row>
    <row r="6" spans="1:52" ht="20.149999999999999" customHeight="1" x14ac:dyDescent="0.35">
      <c r="A6" s="376"/>
      <c r="B6" s="157" t="s">
        <v>2434</v>
      </c>
      <c r="C6" s="157" t="s">
        <v>2431</v>
      </c>
      <c r="D6" s="157" t="s">
        <v>2445</v>
      </c>
      <c r="E6" s="157" t="s">
        <v>2433</v>
      </c>
      <c r="F6" s="157" t="s">
        <v>2434</v>
      </c>
      <c r="G6" s="157" t="s">
        <v>2431</v>
      </c>
      <c r="H6" s="157" t="s">
        <v>2445</v>
      </c>
      <c r="I6" s="157" t="s">
        <v>2433</v>
      </c>
      <c r="J6" s="157" t="s">
        <v>2434</v>
      </c>
      <c r="K6" s="157" t="s">
        <v>2431</v>
      </c>
      <c r="L6" s="157" t="s">
        <v>2445</v>
      </c>
      <c r="M6" s="157" t="s">
        <v>2433</v>
      </c>
      <c r="N6" s="157" t="s">
        <v>2434</v>
      </c>
      <c r="O6" s="157" t="s">
        <v>2431</v>
      </c>
      <c r="P6" s="157" t="s">
        <v>2445</v>
      </c>
      <c r="Q6" s="157" t="s">
        <v>2433</v>
      </c>
      <c r="V6" s="88"/>
      <c r="W6" s="88"/>
      <c r="Z6" s="379"/>
      <c r="AA6" s="260">
        <f>IFERROR(IF(LEN(B6)=5,1,RIGHT(LEFT(B6,2))/10),0)</f>
        <v>0</v>
      </c>
      <c r="AB6" s="260">
        <f>IFERROR(IF(LEN(C6)=6,1,IF(LEN(C6)=5,IF(OR(RIGHT(C6)="A",RIGHT(C6)="B"),RIGHT(LEFT(C6,2))/10,1),RIGHT(LEFT(C6,2))/10)),0)</f>
        <v>0</v>
      </c>
      <c r="AC6" s="260">
        <f>IFERROR(IF(LEN(D6)=6,1,RIGHT(LEFT(D6,3))/10),0)</f>
        <v>0</v>
      </c>
      <c r="AD6" s="260">
        <f>IFERROR(IF(LEN(E6)=6,1,RIGHT(LEFT(E6,3))/10),0)</f>
        <v>0</v>
      </c>
      <c r="AE6" s="260">
        <f>IFERROR(IF(LEN(F6)=5,1,RIGHT(LEFT(F6,2))/10),0)</f>
        <v>0</v>
      </c>
      <c r="AF6" s="260">
        <f>IFERROR(IF(LEN(G6)=6,1,IF(LEN(G6)=5,IF(OR(RIGHT(G6)="A",RIGHT(G6)="B"),RIGHT(LEFT(G6,2))/10,1),RIGHT(LEFT(G6,2))/10)),0)</f>
        <v>0</v>
      </c>
      <c r="AG6" s="260">
        <f>IFERROR(IF(LEN(H6)=6,1,RIGHT(LEFT(H6,3))/10),0)</f>
        <v>0</v>
      </c>
      <c r="AH6" s="260">
        <f>IFERROR(IF(LEN(I6)=6,1,RIGHT(LEFT(I6,3))/10),0)</f>
        <v>0</v>
      </c>
      <c r="AI6" s="260">
        <f>IFERROR(IF(LEN(J6)=5,1,RIGHT(LEFT(J6,2))/10),0)</f>
        <v>0</v>
      </c>
      <c r="AJ6" s="260">
        <f>IFERROR(IF(LEN(K6)=6,1,IF(LEN(K6)=5,IF(OR(RIGHT(K6)="A",RIGHT(K6)="B"),RIGHT(LEFT(K6,2))/10,1),RIGHT(LEFT(K6,2))/10)),0)</f>
        <v>0</v>
      </c>
      <c r="AK6" s="260">
        <f>IFERROR(IF(LEN(L6)=6,1,RIGHT(LEFT(L6,3))/10),0)</f>
        <v>0</v>
      </c>
      <c r="AL6" s="260">
        <f>IFERROR(IF(LEN(M6)=6,1,RIGHT(LEFT(M6,3))/10),0)</f>
        <v>0</v>
      </c>
      <c r="AM6" s="260">
        <f>IFERROR(IF(LEN(N6)=5,1,RIGHT(LEFT(N6,2))/10),0)</f>
        <v>0</v>
      </c>
      <c r="AN6" s="260">
        <f>IFERROR(IF(LEN(O6)=6,1,IF(LEN(O6)=5,IF(OR(RIGHT(O6)="A",RIGHT(O6)="B"),RIGHT(LEFT(O6,2))/10,1),RIGHT(LEFT(O6,2))/10)),0)</f>
        <v>0</v>
      </c>
      <c r="AO6" s="260">
        <f>IFERROR(IF(LEN(P6)=6,1,RIGHT(LEFT(P6,3))/10),0)</f>
        <v>0</v>
      </c>
      <c r="AP6" s="260">
        <f>IFERROR(IF(LEN(Q6)=6,1,RIGHT(LEFT(Q6,3))/10),0)</f>
        <v>0</v>
      </c>
    </row>
    <row r="7" spans="1:52" ht="20.149999999999999" customHeight="1" x14ac:dyDescent="0.35">
      <c r="A7" s="353"/>
      <c r="B7" s="158" t="s">
        <v>2437</v>
      </c>
      <c r="C7" s="159"/>
      <c r="D7" s="159"/>
      <c r="E7" s="157" t="s">
        <v>2447</v>
      </c>
      <c r="F7" s="158" t="s">
        <v>2437</v>
      </c>
      <c r="G7" s="159"/>
      <c r="H7" s="159"/>
      <c r="I7" s="157" t="s">
        <v>2447</v>
      </c>
      <c r="J7" s="158" t="s">
        <v>2437</v>
      </c>
      <c r="K7" s="159"/>
      <c r="L7" s="159"/>
      <c r="M7" s="157" t="s">
        <v>2447</v>
      </c>
      <c r="N7" s="158" t="s">
        <v>2437</v>
      </c>
      <c r="O7" s="159"/>
      <c r="P7" s="159"/>
      <c r="Q7" s="157" t="s">
        <v>2447</v>
      </c>
      <c r="S7" s="88"/>
      <c r="T7" s="88"/>
      <c r="U7" s="88"/>
      <c r="V7" s="88"/>
      <c r="W7" s="88"/>
      <c r="Z7" s="379"/>
      <c r="AA7" s="260" t="s">
        <v>2437</v>
      </c>
      <c r="AB7" s="260">
        <f>IFERROR(IF(LEN(C7)=6,1,IF(LEN(C7)=5,IF(OR(RIGHT(C7)="A",RIGHT(C7)="B"),RIGHT(LEFT(C7,2))/10,1),RIGHT(LEFT(C7,2))/10)),0)</f>
        <v>0</v>
      </c>
      <c r="AC7" s="260">
        <f>IFERROR(IF(LEN(D7)=6,1,IF(LEN(D7)=5,IF(OR(RIGHT(D7)="A",RIGHT(D7)="B"),RIGHT(LEFT(D7,2))/10,1),RIGHT(LEFT(D7,2))/10)),0)</f>
        <v>0</v>
      </c>
      <c r="AD7" s="260">
        <f>IFERROR(IF(LEN(E7)=6,1,IF(LEN(E7)=5,IF(OR(RIGHT(E7)="A",RIGHT(E7)="B"),RIGHT(LEFT(E7,2))/10,1),RIGHT(LEFT(E7,2))/10)),0)</f>
        <v>0</v>
      </c>
      <c r="AE7" s="260" t="s">
        <v>2437</v>
      </c>
      <c r="AF7" s="260">
        <f>IFERROR(IF(LEN(G7)=6,1,IF(LEN(G7)=5,IF(OR(RIGHT(G7)="A",RIGHT(G7)="B"),RIGHT(LEFT(G7,2))/10,1),RIGHT(LEFT(G7,2))/10)),0)</f>
        <v>0</v>
      </c>
      <c r="AG7" s="260">
        <f>IFERROR(IF(LEN(H7)=6,1,IF(LEN(H7)=5,IF(OR(RIGHT(H7)="A",RIGHT(H7)="B"),RIGHT(LEFT(H7,2))/10,1),RIGHT(LEFT(H7,2))/10)),0)</f>
        <v>0</v>
      </c>
      <c r="AH7" s="260">
        <f>IFERROR(IF(LEN(I7)=6,1,IF(LEN(I7)=5,IF(OR(RIGHT(I7)="A",RIGHT(I7)="B"),RIGHT(LEFT(I7,2))/10,1),RIGHT(LEFT(I7,2))/10)),0)</f>
        <v>0</v>
      </c>
      <c r="AI7" s="260" t="s">
        <v>2437</v>
      </c>
      <c r="AJ7" s="260">
        <f>IFERROR(IF(LEN(K7)=6,1,IF(LEN(K7)=5,IF(OR(RIGHT(K7)="A",RIGHT(K7)="B"),RIGHT(LEFT(K7,2))/10,1),RIGHT(LEFT(K7,2))/10)),0)</f>
        <v>0</v>
      </c>
      <c r="AK7" s="260">
        <f>IFERROR(IF(LEN(L7)=6,1,IF(LEN(L7)=5,IF(OR(RIGHT(L7)="A",RIGHT(L7)="B"),RIGHT(LEFT(L7,2))/10,1),RIGHT(LEFT(L7,2))/10)),0)</f>
        <v>0</v>
      </c>
      <c r="AL7" s="260">
        <f>IFERROR(IF(LEN(M7)=6,1,IF(LEN(M7)=5,IF(OR(RIGHT(M7)="A",RIGHT(M7)="B"),RIGHT(LEFT(M7,2))/10,1),RIGHT(LEFT(M7,2))/10)),0)</f>
        <v>0</v>
      </c>
      <c r="AM7" s="260" t="s">
        <v>2437</v>
      </c>
      <c r="AN7" s="260">
        <f>IFERROR(IF(LEN(O7)=6,1,IF(LEN(O7)=5,IF(OR(RIGHT(O7)="A",RIGHT(O7)="B"),RIGHT(LEFT(O7,2))/10,1),RIGHT(LEFT(O7,2))/10)),0)</f>
        <v>0</v>
      </c>
      <c r="AO7" s="260">
        <f>IFERROR(IF(LEN(P7)=6,1,IF(LEN(P7)=5,IF(OR(RIGHT(P7)="A",RIGHT(P7)="B"),RIGHT(LEFT(P7,2))/10,1),RIGHT(LEFT(P7,2))/10)),0)</f>
        <v>0</v>
      </c>
      <c r="AP7" s="260">
        <f>IFERROR(IF(LEN(Q7)=6,1,IF(LEN(Q7)=5,IF(OR(RIGHT(Q7)="A",RIGHT(Q7)="B"),RIGHT(LEFT(Q7,2))/10,1),RIGHT(LEFT(Q7,2))/10)),0)</f>
        <v>0</v>
      </c>
      <c r="AQ7" s="259">
        <f>IF(OR(AB7+AC7&lt;&gt;0,AF7+AG7&lt;&gt;0,AJ7+AK7&lt;&gt;0,AN7+AO7&lt;&gt;0),0.5,0)</f>
        <v>0</v>
      </c>
    </row>
    <row r="8" spans="1:52" ht="14.5" customHeight="1" x14ac:dyDescent="0.35">
      <c r="A8" s="86"/>
      <c r="B8" s="339" t="s">
        <v>2428</v>
      </c>
      <c r="C8" s="339"/>
      <c r="D8" s="339"/>
      <c r="E8" s="339"/>
      <c r="F8" s="339" t="s">
        <v>2428</v>
      </c>
      <c r="G8" s="339"/>
      <c r="H8" s="339"/>
      <c r="I8" s="339"/>
      <c r="J8" s="339" t="s">
        <v>2428</v>
      </c>
      <c r="K8" s="339"/>
      <c r="L8" s="339"/>
      <c r="M8" s="339"/>
      <c r="N8" s="339" t="s">
        <v>2428</v>
      </c>
      <c r="O8" s="339"/>
      <c r="P8" s="339"/>
      <c r="Q8" s="339"/>
      <c r="S8" s="349" t="s">
        <v>2448</v>
      </c>
      <c r="T8" s="349"/>
      <c r="U8" s="349"/>
      <c r="V8" s="349"/>
      <c r="W8" s="349"/>
      <c r="AA8" s="378" t="s">
        <v>2428</v>
      </c>
      <c r="AB8" s="378"/>
      <c r="AC8" s="378"/>
      <c r="AD8" s="378"/>
      <c r="AE8" s="378" t="s">
        <v>2428</v>
      </c>
      <c r="AF8" s="378"/>
      <c r="AG8" s="378"/>
      <c r="AH8" s="378"/>
      <c r="AI8" s="378" t="s">
        <v>2428</v>
      </c>
      <c r="AJ8" s="378"/>
      <c r="AK8" s="378"/>
      <c r="AL8" s="378"/>
      <c r="AM8" s="378" t="s">
        <v>2428</v>
      </c>
      <c r="AN8" s="378"/>
      <c r="AO8" s="378"/>
      <c r="AP8" s="378"/>
    </row>
    <row r="9" spans="1:52" ht="125.15" customHeight="1" x14ac:dyDescent="0.35">
      <c r="A9" s="86"/>
      <c r="B9" s="365"/>
      <c r="C9" s="365"/>
      <c r="D9" s="365"/>
      <c r="E9" s="365"/>
      <c r="F9" s="365"/>
      <c r="G9" s="365"/>
      <c r="H9" s="365"/>
      <c r="I9" s="365"/>
      <c r="J9" s="365"/>
      <c r="K9" s="365"/>
      <c r="L9" s="365"/>
      <c r="M9" s="365"/>
      <c r="N9" s="365"/>
      <c r="O9" s="365"/>
      <c r="P9" s="365"/>
      <c r="Q9" s="365"/>
      <c r="R9" s="374" t="s">
        <v>2449</v>
      </c>
      <c r="S9" s="373"/>
      <c r="T9" s="373" t="s">
        <v>2450</v>
      </c>
      <c r="U9" s="373"/>
      <c r="V9" s="373"/>
      <c r="AA9" s="377"/>
      <c r="AB9" s="377"/>
      <c r="AC9" s="377"/>
      <c r="AD9" s="377"/>
      <c r="AE9" s="377"/>
      <c r="AF9" s="377"/>
      <c r="AG9" s="377"/>
      <c r="AH9" s="377"/>
      <c r="AI9" s="377"/>
      <c r="AJ9" s="377"/>
      <c r="AK9" s="377"/>
      <c r="AL9" s="377"/>
      <c r="AM9" s="377"/>
      <c r="AN9" s="377"/>
      <c r="AO9" s="377"/>
      <c r="AP9" s="377"/>
    </row>
    <row r="10" spans="1:52" ht="20.149999999999999" customHeight="1" x14ac:dyDescent="0.35">
      <c r="A10" s="375" t="s">
        <v>2430</v>
      </c>
      <c r="B10" s="157" t="s">
        <v>2431</v>
      </c>
      <c r="C10" s="157" t="s">
        <v>2445</v>
      </c>
      <c r="D10" s="157" t="s">
        <v>2433</v>
      </c>
      <c r="E10" s="157" t="s">
        <v>2446</v>
      </c>
      <c r="F10" s="157" t="s">
        <v>2431</v>
      </c>
      <c r="G10" s="157" t="s">
        <v>2445</v>
      </c>
      <c r="H10" s="157" t="s">
        <v>2433</v>
      </c>
      <c r="I10" s="157" t="s">
        <v>2446</v>
      </c>
      <c r="J10" s="157" t="s">
        <v>2431</v>
      </c>
      <c r="K10" s="157" t="s">
        <v>2445</v>
      </c>
      <c r="L10" s="157" t="s">
        <v>2433</v>
      </c>
      <c r="M10" s="157" t="s">
        <v>2446</v>
      </c>
      <c r="N10" s="157" t="s">
        <v>2431</v>
      </c>
      <c r="O10" s="157" t="s">
        <v>2445</v>
      </c>
      <c r="P10" s="157" t="s">
        <v>2433</v>
      </c>
      <c r="Q10" s="157" t="s">
        <v>2446</v>
      </c>
      <c r="S10" s="358" t="s">
        <v>2441</v>
      </c>
      <c r="T10" s="358"/>
      <c r="U10" s="358"/>
      <c r="V10" s="358"/>
      <c r="W10" s="358"/>
      <c r="Z10" s="379" t="s">
        <v>2430</v>
      </c>
      <c r="AA10" s="260">
        <f>IFERROR(IF(LEN(B10)=6,1,IF(LEN(B10)=5,IF(OR(RIGHT(B10)="A",RIGHT(B10)="B"),RIGHT(LEFT(B10,2))/10,1),RIGHT(LEFT(B10,2))/10)),0)</f>
        <v>0</v>
      </c>
      <c r="AB10" s="260">
        <f>IFERROR(IF(LEN(C10)=6,1,RIGHT(LEFT(C10,3))/10),0)</f>
        <v>0</v>
      </c>
      <c r="AC10" s="260">
        <f>IFERROR(IF(LEN(D10)=6,1,RIGHT(LEFT(D10,3))/10),0)</f>
        <v>0</v>
      </c>
      <c r="AD10" s="260">
        <f>IFERROR(IF(LEN(E10)=6,1,IF(LEN(E10)=5,IF(OR(RIGHT(E10)="A",RIGHT(E10)="B"),RIGHT(LEFT(E10,2))/10,1),RIGHT(LEFT(E10,2))/10)),0)</f>
        <v>0</v>
      </c>
      <c r="AE10" s="260">
        <f>IFERROR(IF(LEN(F10)=6,1,IF(LEN(F10)=5,IF(OR(RIGHT(F10)="A",RIGHT(F10)="B"),RIGHT(LEFT(F10,2))/10,1),RIGHT(LEFT(F10,2))/10)),0)</f>
        <v>0</v>
      </c>
      <c r="AF10" s="260">
        <f>IFERROR(IF(LEN(G10)=6,1,RIGHT(LEFT(G10,3))/10),0)</f>
        <v>0</v>
      </c>
      <c r="AG10" s="260">
        <f>IFERROR(IF(LEN(H10)=6,1,RIGHT(LEFT(H10,3))/10),0)</f>
        <v>0</v>
      </c>
      <c r="AH10" s="260">
        <f>IFERROR(IF(LEN(I10)=6,1,IF(LEN(I10)=5,IF(OR(RIGHT(I10)="A",RIGHT(I10)="B"),RIGHT(LEFT(I10,2))/10,1),RIGHT(LEFT(I10,2))/10)),0)</f>
        <v>0</v>
      </c>
      <c r="AI10" s="260">
        <f>IFERROR(IF(LEN(J10)=6,1,IF(LEN(J10)=5,IF(OR(RIGHT(J10)="A",RIGHT(J10)="B"),RIGHT(LEFT(J10,2))/10,1),RIGHT(LEFT(J10,2))/10)),0)</f>
        <v>0</v>
      </c>
      <c r="AJ10" s="260">
        <f>IFERROR(IF(LEN(K10)=6,1,RIGHT(LEFT(K10,3))/10),0)</f>
        <v>0</v>
      </c>
      <c r="AK10" s="260">
        <f>IFERROR(IF(LEN(L10)=6,1,RIGHT(LEFT(L10,3))/10),0)</f>
        <v>0</v>
      </c>
      <c r="AL10" s="260">
        <f>IFERROR(IF(LEN(M10)=6,1,IF(LEN(M10)=5,IF(OR(RIGHT(M10)="A",RIGHT(M10)="B"),RIGHT(LEFT(M10,2))/10,1),RIGHT(LEFT(M10,2))/10)),0)</f>
        <v>0</v>
      </c>
      <c r="AM10" s="260">
        <f>IFERROR(IF(LEN(N10)=6,1,IF(LEN(N10)=5,IF(OR(RIGHT(N10)="A",RIGHT(N10)="B"),RIGHT(LEFT(N10,2))/10,1),RIGHT(LEFT(N10,2))/10)),0)</f>
        <v>0</v>
      </c>
      <c r="AN10" s="260">
        <f>IFERROR(IF(LEN(O10)=6,1,RIGHT(LEFT(O10,3))/10),0)</f>
        <v>0</v>
      </c>
      <c r="AO10" s="260">
        <f>IFERROR(IF(LEN(P10)=6,1,RIGHT(LEFT(P10,3))/10),0)</f>
        <v>0</v>
      </c>
      <c r="AP10" s="260">
        <f>IFERROR(IF(LEN(Q10)=6,1,IF(LEN(Q10)=5,IF(OR(RIGHT(Q10)="A",RIGHT(Q10)="B"),RIGHT(LEFT(Q10,2))/10,1),RIGHT(LEFT(Q10,2))/10)),0)</f>
        <v>0</v>
      </c>
    </row>
    <row r="11" spans="1:52" ht="20.149999999999999" customHeight="1" x14ac:dyDescent="0.35">
      <c r="A11" s="376"/>
      <c r="B11" s="157" t="s">
        <v>2434</v>
      </c>
      <c r="C11" s="157" t="s">
        <v>2431</v>
      </c>
      <c r="D11" s="157" t="s">
        <v>2445</v>
      </c>
      <c r="E11" s="157" t="s">
        <v>2433</v>
      </c>
      <c r="F11" s="157" t="s">
        <v>2434</v>
      </c>
      <c r="G11" s="157" t="s">
        <v>2431</v>
      </c>
      <c r="H11" s="157" t="s">
        <v>2445</v>
      </c>
      <c r="I11" s="157" t="s">
        <v>2433</v>
      </c>
      <c r="J11" s="157" t="s">
        <v>2434</v>
      </c>
      <c r="K11" s="157" t="s">
        <v>2431</v>
      </c>
      <c r="L11" s="157" t="s">
        <v>2445</v>
      </c>
      <c r="M11" s="157" t="s">
        <v>2433</v>
      </c>
      <c r="N11" s="157" t="s">
        <v>2434</v>
      </c>
      <c r="O11" s="157" t="s">
        <v>2431</v>
      </c>
      <c r="P11" s="157" t="s">
        <v>2445</v>
      </c>
      <c r="Q11" s="157" t="s">
        <v>2433</v>
      </c>
      <c r="Z11" s="379"/>
      <c r="AA11" s="260">
        <f>IFERROR(IF(LEN(B11)=5,1,RIGHT(LEFT(B11,2))/10),0)</f>
        <v>0</v>
      </c>
      <c r="AB11" s="260">
        <f>IFERROR(IF(LEN(C11)=6,1,IF(LEN(C11)=5,IF(OR(RIGHT(C11)="A",RIGHT(C11)="B"),RIGHT(LEFT(C11,2))/10,1),RIGHT(LEFT(C11,2))/10)),0)</f>
        <v>0</v>
      </c>
      <c r="AC11" s="260">
        <f>IFERROR(IF(LEN(D11)=6,1,RIGHT(LEFT(D11,3))/10),0)</f>
        <v>0</v>
      </c>
      <c r="AD11" s="260">
        <f>IFERROR(IF(LEN(E11)=6,1,RIGHT(LEFT(E11,3))/10),0)</f>
        <v>0</v>
      </c>
      <c r="AE11" s="260">
        <f>IFERROR(IF(LEN(F11)=5,1,RIGHT(LEFT(F11,2))/10),0)</f>
        <v>0</v>
      </c>
      <c r="AF11" s="260">
        <f>IFERROR(IF(LEN(G11)=6,1,IF(LEN(G11)=5,IF(OR(RIGHT(G11)="A",RIGHT(G11)="B"),RIGHT(LEFT(G11,2))/10,1),RIGHT(LEFT(G11,2))/10)),0)</f>
        <v>0</v>
      </c>
      <c r="AG11" s="260">
        <f>IFERROR(IF(LEN(H11)=6,1,RIGHT(LEFT(H11,3))/10),0)</f>
        <v>0</v>
      </c>
      <c r="AH11" s="260">
        <f>IFERROR(IF(LEN(I11)=6,1,RIGHT(LEFT(I11,3))/10),0)</f>
        <v>0</v>
      </c>
      <c r="AI11" s="260">
        <f>IFERROR(IF(LEN(J11)=5,1,RIGHT(LEFT(J11,2))/10),0)</f>
        <v>0</v>
      </c>
      <c r="AJ11" s="260">
        <f>IFERROR(IF(LEN(K11)=6,1,IF(LEN(K11)=5,IF(OR(RIGHT(K11)="A",RIGHT(K11)="B"),RIGHT(LEFT(K11,2))/10,1),RIGHT(LEFT(K11,2))/10)),0)</f>
        <v>0</v>
      </c>
      <c r="AK11" s="260">
        <f>IFERROR(IF(LEN(L11)=6,1,RIGHT(LEFT(L11,3))/10),0)</f>
        <v>0</v>
      </c>
      <c r="AL11" s="260">
        <f>IFERROR(IF(LEN(M11)=6,1,RIGHT(LEFT(M11,3))/10),0)</f>
        <v>0</v>
      </c>
      <c r="AM11" s="260">
        <f>IFERROR(IF(LEN(N11)=5,1,RIGHT(LEFT(N11,2))/10),0)</f>
        <v>0</v>
      </c>
      <c r="AN11" s="260">
        <f>IFERROR(IF(LEN(O11)=6,1,IF(LEN(O11)=5,IF(OR(RIGHT(O11)="A",RIGHT(O11)="B"),RIGHT(LEFT(O11,2))/10,1),RIGHT(LEFT(O11,2))/10)),0)</f>
        <v>0</v>
      </c>
      <c r="AO11" s="260">
        <f>IFERROR(IF(LEN(P11)=6,1,RIGHT(LEFT(P11,3))/10),0)</f>
        <v>0</v>
      </c>
      <c r="AP11" s="260">
        <f>IFERROR(IF(LEN(Q11)=6,1,RIGHT(LEFT(Q11,3))/10),0)</f>
        <v>0</v>
      </c>
    </row>
    <row r="12" spans="1:52" ht="20.149999999999999" customHeight="1" x14ac:dyDescent="0.35">
      <c r="A12" s="353"/>
      <c r="B12" s="158" t="s">
        <v>2437</v>
      </c>
      <c r="C12" s="159"/>
      <c r="D12" s="159"/>
      <c r="E12" s="157" t="s">
        <v>2447</v>
      </c>
      <c r="F12" s="158" t="s">
        <v>2437</v>
      </c>
      <c r="G12" s="159"/>
      <c r="H12" s="159"/>
      <c r="I12" s="157" t="s">
        <v>2447</v>
      </c>
      <c r="J12" s="158" t="s">
        <v>2437</v>
      </c>
      <c r="K12" s="159"/>
      <c r="L12" s="159"/>
      <c r="M12" s="157" t="s">
        <v>2447</v>
      </c>
      <c r="N12" s="158" t="s">
        <v>2437</v>
      </c>
      <c r="O12" s="159"/>
      <c r="P12" s="159"/>
      <c r="Q12" s="157" t="s">
        <v>2447</v>
      </c>
      <c r="Z12" s="379"/>
      <c r="AA12" s="260" t="s">
        <v>2437</v>
      </c>
      <c r="AB12" s="260">
        <f>IFERROR(IF(LEN(C12)=6,1,IF(LEN(C12)=5,IF(OR(RIGHT(C12)="A",RIGHT(C12)="B"),RIGHT(LEFT(C12,2))/10,1),RIGHT(LEFT(C12,2))/10)),0)</f>
        <v>0</v>
      </c>
      <c r="AC12" s="260">
        <f>IFERROR(IF(LEN(D12)=6,1,IF(LEN(D12)=5,IF(OR(RIGHT(D12)="A",RIGHT(D12)="B"),RIGHT(LEFT(D12,2))/10,1),RIGHT(LEFT(D12,2))/10)),0)</f>
        <v>0</v>
      </c>
      <c r="AD12" s="260">
        <f>IFERROR(IF(LEN(E12)=6,1,IF(LEN(E12)=5,IF(OR(RIGHT(E12)="A",RIGHT(E12)="B"),RIGHT(LEFT(E12,2))/10,1),RIGHT(LEFT(E12,2))/10)),0)</f>
        <v>0</v>
      </c>
      <c r="AE12" s="260" t="s">
        <v>2437</v>
      </c>
      <c r="AF12" s="260">
        <f>IFERROR(IF(LEN(G12)=6,1,IF(LEN(G12)=5,IF(OR(RIGHT(G12)="A",RIGHT(G12)="B"),RIGHT(LEFT(G12,2))/10,1),RIGHT(LEFT(G12,2))/10)),0)</f>
        <v>0</v>
      </c>
      <c r="AG12" s="260">
        <f>IFERROR(IF(LEN(H12)=6,1,IF(LEN(H12)=5,IF(OR(RIGHT(H12)="A",RIGHT(H12)="B"),RIGHT(LEFT(H12,2))/10,1),RIGHT(LEFT(H12,2))/10)),0)</f>
        <v>0</v>
      </c>
      <c r="AH12" s="260">
        <f>IFERROR(IF(LEN(I12)=6,1,IF(LEN(I12)=5,IF(OR(RIGHT(I12)="A",RIGHT(I12)="B"),RIGHT(LEFT(I12,2))/10,1),RIGHT(LEFT(I12,2))/10)),0)</f>
        <v>0</v>
      </c>
      <c r="AI12" s="260" t="s">
        <v>2437</v>
      </c>
      <c r="AJ12" s="260">
        <f>IFERROR(IF(LEN(K12)=6,1,IF(LEN(K12)=5,IF(OR(RIGHT(K12)="A",RIGHT(K12)="B"),RIGHT(LEFT(K12,2))/10,1),RIGHT(LEFT(K12,2))/10)),0)</f>
        <v>0</v>
      </c>
      <c r="AK12" s="260">
        <f>IFERROR(IF(LEN(L12)=6,1,IF(LEN(L12)=5,IF(OR(RIGHT(L12)="A",RIGHT(L12)="B"),RIGHT(LEFT(L12,2))/10,1),RIGHT(LEFT(L12,2))/10)),0)</f>
        <v>0</v>
      </c>
      <c r="AL12" s="260">
        <f>IFERROR(IF(LEN(M12)=6,1,IF(LEN(M12)=5,IF(OR(RIGHT(M12)="A",RIGHT(M12)="B"),RIGHT(LEFT(M12,2))/10,1),RIGHT(LEFT(M12,2))/10)),0)</f>
        <v>0</v>
      </c>
      <c r="AM12" s="260" t="s">
        <v>2437</v>
      </c>
      <c r="AN12" s="260">
        <f>IFERROR(IF(LEN(O12)=6,1,IF(LEN(O12)=5,IF(OR(RIGHT(O12)="A",RIGHT(O12)="B"),RIGHT(LEFT(O12,2))/10,1),RIGHT(LEFT(O12,2))/10)),0)</f>
        <v>0</v>
      </c>
      <c r="AO12" s="260">
        <f>IFERROR(IF(LEN(P12)=6,1,IF(LEN(P12)=5,IF(OR(RIGHT(P12)="A",RIGHT(P12)="B"),RIGHT(LEFT(P12,2))/10,1),RIGHT(LEFT(P12,2))/10)),0)</f>
        <v>0</v>
      </c>
      <c r="AP12" s="260">
        <f>IFERROR(IF(LEN(Q12)=6,1,IF(LEN(Q12)=5,IF(OR(RIGHT(Q12)="A",RIGHT(Q12)="B"),RIGHT(LEFT(Q12,2))/10,1),RIGHT(LEFT(Q12,2))/10)),0)</f>
        <v>0</v>
      </c>
      <c r="AQ12" s="259">
        <f>IF(OR(AB12+AC12&gt;0,AF12+AG12&gt;0,AJ12+AK12&gt;0,AN12+AO12&gt;0),0.5,0)</f>
        <v>0</v>
      </c>
    </row>
    <row r="13" spans="1:52" s="86" customFormat="1" x14ac:dyDescent="0.35">
      <c r="B13" s="339" t="s">
        <v>2428</v>
      </c>
      <c r="C13" s="339"/>
      <c r="D13" s="339"/>
      <c r="E13" s="339"/>
      <c r="F13" s="339" t="s">
        <v>2428</v>
      </c>
      <c r="G13" s="339"/>
      <c r="H13" s="339"/>
      <c r="I13" s="339"/>
      <c r="J13" s="339" t="s">
        <v>2428</v>
      </c>
      <c r="K13" s="339"/>
      <c r="L13" s="339"/>
      <c r="M13" s="339"/>
      <c r="N13" s="339" t="s">
        <v>2428</v>
      </c>
      <c r="O13" s="339"/>
      <c r="P13" s="339"/>
      <c r="Q13" s="339"/>
      <c r="X13" s="160"/>
      <c r="Y13" s="259"/>
      <c r="Z13" s="259"/>
      <c r="AA13" s="378" t="s">
        <v>2428</v>
      </c>
      <c r="AB13" s="378"/>
      <c r="AC13" s="378"/>
      <c r="AD13" s="378"/>
      <c r="AE13" s="378" t="s">
        <v>2428</v>
      </c>
      <c r="AF13" s="378"/>
      <c r="AG13" s="378"/>
      <c r="AH13" s="378"/>
      <c r="AI13" s="378" t="s">
        <v>2428</v>
      </c>
      <c r="AJ13" s="378"/>
      <c r="AK13" s="378"/>
      <c r="AL13" s="378"/>
      <c r="AM13" s="378" t="s">
        <v>2428</v>
      </c>
      <c r="AN13" s="378"/>
      <c r="AO13" s="378"/>
      <c r="AP13" s="378"/>
      <c r="AQ13" s="259"/>
      <c r="AR13" s="160"/>
      <c r="AS13" s="160"/>
      <c r="AT13" s="160"/>
      <c r="AU13" s="160"/>
      <c r="AV13" s="160"/>
      <c r="AW13" s="160"/>
      <c r="AX13" s="160"/>
      <c r="AY13" s="160"/>
      <c r="AZ13" s="160"/>
    </row>
    <row r="14" spans="1:52" s="86" customFormat="1" ht="125.15" customHeight="1" x14ac:dyDescent="0.35">
      <c r="B14" s="365"/>
      <c r="C14" s="365"/>
      <c r="D14" s="365"/>
      <c r="E14" s="365"/>
      <c r="F14" s="365"/>
      <c r="G14" s="365"/>
      <c r="H14" s="365"/>
      <c r="I14" s="365"/>
      <c r="J14" s="365"/>
      <c r="K14" s="365"/>
      <c r="L14" s="365"/>
      <c r="M14" s="365"/>
      <c r="N14" s="365"/>
      <c r="O14" s="365"/>
      <c r="P14" s="365"/>
      <c r="Q14" s="365"/>
      <c r="T14" s="145"/>
      <c r="U14" s="145"/>
      <c r="X14" s="160"/>
      <c r="Y14" s="259"/>
      <c r="Z14" s="259"/>
      <c r="AA14" s="377"/>
      <c r="AB14" s="377"/>
      <c r="AC14" s="377"/>
      <c r="AD14" s="377"/>
      <c r="AE14" s="377"/>
      <c r="AF14" s="377"/>
      <c r="AG14" s="377"/>
      <c r="AH14" s="377"/>
      <c r="AI14" s="377"/>
      <c r="AJ14" s="377"/>
      <c r="AK14" s="377"/>
      <c r="AL14" s="377"/>
      <c r="AM14" s="377"/>
      <c r="AN14" s="377"/>
      <c r="AO14" s="377"/>
      <c r="AP14" s="377"/>
      <c r="AQ14" s="259"/>
      <c r="AR14" s="160"/>
      <c r="AS14" s="160"/>
      <c r="AT14" s="160"/>
      <c r="AU14" s="160"/>
      <c r="AV14" s="160"/>
      <c r="AW14" s="160"/>
      <c r="AX14" s="160"/>
      <c r="AY14" s="160"/>
      <c r="AZ14" s="160"/>
    </row>
    <row r="15" spans="1:52" ht="20.149999999999999" customHeight="1" x14ac:dyDescent="0.35">
      <c r="A15" s="375" t="s">
        <v>2430</v>
      </c>
      <c r="B15" s="157" t="s">
        <v>2431</v>
      </c>
      <c r="C15" s="157" t="s">
        <v>2445</v>
      </c>
      <c r="D15" s="157" t="s">
        <v>2433</v>
      </c>
      <c r="E15" s="157" t="s">
        <v>2446</v>
      </c>
      <c r="F15" s="157" t="s">
        <v>2431</v>
      </c>
      <c r="G15" s="157" t="s">
        <v>2445</v>
      </c>
      <c r="H15" s="157" t="s">
        <v>2433</v>
      </c>
      <c r="I15" s="157" t="s">
        <v>2446</v>
      </c>
      <c r="J15" s="157" t="s">
        <v>2431</v>
      </c>
      <c r="K15" s="157" t="s">
        <v>2445</v>
      </c>
      <c r="L15" s="157" t="s">
        <v>2433</v>
      </c>
      <c r="M15" s="157" t="s">
        <v>2446</v>
      </c>
      <c r="N15" s="157" t="s">
        <v>2431</v>
      </c>
      <c r="O15" s="157" t="s">
        <v>2445</v>
      </c>
      <c r="P15" s="157" t="s">
        <v>2433</v>
      </c>
      <c r="Q15" s="157" t="s">
        <v>2446</v>
      </c>
      <c r="Z15" s="379" t="s">
        <v>2430</v>
      </c>
      <c r="AA15" s="260">
        <f>IFERROR(IF(LEN(B15)=6,1,IF(LEN(B15)=5,IF(OR(RIGHT(B15)="A",RIGHT(B15)="B"),RIGHT(LEFT(B15,2))/10,1),RIGHT(LEFT(B15,2))/10)),0)</f>
        <v>0</v>
      </c>
      <c r="AB15" s="260">
        <f>IFERROR(IF(LEN(C15)=6,1,RIGHT(LEFT(C15,3))/10),0)</f>
        <v>0</v>
      </c>
      <c r="AC15" s="260">
        <f>IFERROR(IF(LEN(D15)=6,1,RIGHT(LEFT(D15,3))/10),0)</f>
        <v>0</v>
      </c>
      <c r="AD15" s="260">
        <f>IFERROR(IF(LEN(E15)=6,1,IF(LEN(E15)=5,IF(OR(RIGHT(E15)="A",RIGHT(E15)="B"),RIGHT(LEFT(E15,2))/10,1),RIGHT(LEFT(E15,2))/10)),0)</f>
        <v>0</v>
      </c>
      <c r="AE15" s="260">
        <f>IFERROR(IF(LEN(F15)=6,1,IF(LEN(F15)=5,IF(OR(RIGHT(F15)="A",RIGHT(F15)="B"),RIGHT(LEFT(F15,2))/10,1),RIGHT(LEFT(F15,2))/10)),0)</f>
        <v>0</v>
      </c>
      <c r="AF15" s="260">
        <f>IFERROR(IF(LEN(G15)=6,1,RIGHT(LEFT(G15,3))/10),0)</f>
        <v>0</v>
      </c>
      <c r="AG15" s="260">
        <f>IFERROR(IF(LEN(H15)=6,1,RIGHT(LEFT(H15,3))/10),0)</f>
        <v>0</v>
      </c>
      <c r="AH15" s="260">
        <f>IFERROR(IF(LEN(I15)=6,1,IF(LEN(I15)=5,IF(OR(RIGHT(I15)="A",RIGHT(I15)="B"),RIGHT(LEFT(I15,2))/10,1),RIGHT(LEFT(I15,2))/10)),0)</f>
        <v>0</v>
      </c>
      <c r="AI15" s="260">
        <f>IFERROR(IF(LEN(J15)=6,1,IF(LEN(J15)=5,IF(OR(RIGHT(J15)="A",RIGHT(J15)="B"),RIGHT(LEFT(J15,2))/10,1),RIGHT(LEFT(J15,2))/10)),0)</f>
        <v>0</v>
      </c>
      <c r="AJ15" s="260">
        <f>IFERROR(IF(LEN(K15)=6,1,RIGHT(LEFT(K15,3))/10),0)</f>
        <v>0</v>
      </c>
      <c r="AK15" s="260">
        <f>IFERROR(IF(LEN(L15)=6,1,RIGHT(LEFT(L15,3))/10),0)</f>
        <v>0</v>
      </c>
      <c r="AL15" s="260">
        <f>IFERROR(IF(LEN(M15)=6,1,IF(LEN(M15)=5,IF(OR(RIGHT(M15)="A",RIGHT(M15)="B"),RIGHT(LEFT(M15,2))/10,1),RIGHT(LEFT(M15,2))/10)),0)</f>
        <v>0</v>
      </c>
      <c r="AM15" s="260">
        <f>IFERROR(IF(LEN(N15)=6,1,IF(LEN(N15)=5,IF(OR(RIGHT(N15)="A",RIGHT(N15)="B"),RIGHT(LEFT(N15,2))/10,1),RIGHT(LEFT(N15,2))/10)),0)</f>
        <v>0</v>
      </c>
      <c r="AN15" s="260">
        <f>IFERROR(IF(LEN(O15)=6,1,RIGHT(LEFT(O15,3))/10),0)</f>
        <v>0</v>
      </c>
      <c r="AO15" s="260">
        <f>IFERROR(IF(LEN(P15)=6,1,RIGHT(LEFT(P15,3))/10),0)</f>
        <v>0</v>
      </c>
      <c r="AP15" s="260">
        <f>IFERROR(IF(LEN(Q15)=6,1,IF(LEN(Q15)=5,IF(OR(RIGHT(Q15)="A",RIGHT(Q15)="B"),RIGHT(LEFT(Q15,2))/10,1),RIGHT(LEFT(Q15,2))/10)),0)</f>
        <v>0</v>
      </c>
    </row>
    <row r="16" spans="1:52" ht="20.149999999999999" customHeight="1" x14ac:dyDescent="0.35">
      <c r="A16" s="376"/>
      <c r="B16" s="157" t="s">
        <v>2434</v>
      </c>
      <c r="C16" s="157" t="s">
        <v>2431</v>
      </c>
      <c r="D16" s="157" t="s">
        <v>2445</v>
      </c>
      <c r="E16" s="157" t="s">
        <v>2433</v>
      </c>
      <c r="F16" s="157" t="s">
        <v>2434</v>
      </c>
      <c r="G16" s="157" t="s">
        <v>2431</v>
      </c>
      <c r="H16" s="157" t="s">
        <v>2445</v>
      </c>
      <c r="I16" s="157" t="s">
        <v>2433</v>
      </c>
      <c r="J16" s="157" t="s">
        <v>2434</v>
      </c>
      <c r="K16" s="157" t="s">
        <v>2431</v>
      </c>
      <c r="L16" s="157" t="s">
        <v>2445</v>
      </c>
      <c r="M16" s="157" t="s">
        <v>2433</v>
      </c>
      <c r="N16" s="157" t="s">
        <v>2434</v>
      </c>
      <c r="O16" s="157" t="s">
        <v>2431</v>
      </c>
      <c r="P16" s="157" t="s">
        <v>2445</v>
      </c>
      <c r="Q16" s="157" t="s">
        <v>2433</v>
      </c>
      <c r="Z16" s="379"/>
      <c r="AA16" s="260">
        <f>IFERROR(IF(LEN(B16)=5,1,RIGHT(LEFT(B16,2))/10),0)</f>
        <v>0</v>
      </c>
      <c r="AB16" s="260">
        <f>IFERROR(IF(LEN(C16)=6,1,IF(LEN(C16)=5,IF(OR(RIGHT(C16)="A",RIGHT(C16)="B"),RIGHT(LEFT(C16,2))/10,1),RIGHT(LEFT(C16,2))/10)),0)</f>
        <v>0</v>
      </c>
      <c r="AC16" s="260">
        <f>IFERROR(IF(LEN(D16)=6,1,RIGHT(LEFT(D16,3))/10),0)</f>
        <v>0</v>
      </c>
      <c r="AD16" s="260">
        <f>IFERROR(IF(LEN(E16)=6,1,RIGHT(LEFT(E16,3))/10),0)</f>
        <v>0</v>
      </c>
      <c r="AE16" s="260">
        <f>IFERROR(IF(LEN(F16)=5,1,RIGHT(LEFT(F16,2))/10),0)</f>
        <v>0</v>
      </c>
      <c r="AF16" s="260">
        <f>IFERROR(IF(LEN(G16)=6,1,IF(LEN(G16)=5,IF(OR(RIGHT(G16)="A",RIGHT(G16)="B"),RIGHT(LEFT(G16,2))/10,1),RIGHT(LEFT(G16,2))/10)),0)</f>
        <v>0</v>
      </c>
      <c r="AG16" s="260">
        <f>IFERROR(IF(LEN(H16)=6,1,RIGHT(LEFT(H16,3))/10),0)</f>
        <v>0</v>
      </c>
      <c r="AH16" s="260">
        <f>IFERROR(IF(LEN(I16)=6,1,RIGHT(LEFT(I16,3))/10),0)</f>
        <v>0</v>
      </c>
      <c r="AI16" s="260">
        <f>IFERROR(IF(LEN(J16)=5,1,RIGHT(LEFT(J16,2))/10),0)</f>
        <v>0</v>
      </c>
      <c r="AJ16" s="260">
        <f>IFERROR(IF(LEN(K16)=6,1,IF(LEN(K16)=5,IF(OR(RIGHT(K16)="A",RIGHT(K16)="B"),RIGHT(LEFT(K16,2))/10,1),RIGHT(LEFT(K16,2))/10)),0)</f>
        <v>0</v>
      </c>
      <c r="AK16" s="260">
        <f>IFERROR(IF(LEN(L16)=6,1,RIGHT(LEFT(L16,3))/10),0)</f>
        <v>0</v>
      </c>
      <c r="AL16" s="260">
        <f>IFERROR(IF(LEN(M16)=6,1,RIGHT(LEFT(M16,3))/10),0)</f>
        <v>0</v>
      </c>
      <c r="AM16" s="260">
        <f>IFERROR(IF(LEN(N16)=5,1,RIGHT(LEFT(N16,2))/10),0)</f>
        <v>0</v>
      </c>
      <c r="AN16" s="260">
        <f>IFERROR(IF(LEN(O16)=6,1,IF(LEN(O16)=5,IF(OR(RIGHT(O16)="A",RIGHT(O16)="B"),RIGHT(LEFT(O16,2))/10,1),RIGHT(LEFT(O16,2))/10)),0)</f>
        <v>0</v>
      </c>
      <c r="AO16" s="260">
        <f>IFERROR(IF(LEN(P16)=6,1,RIGHT(LEFT(P16,3))/10),0)</f>
        <v>0</v>
      </c>
      <c r="AP16" s="260">
        <f>IFERROR(IF(LEN(Q16)=6,1,RIGHT(LEFT(Q16,3))/10),0)</f>
        <v>0</v>
      </c>
    </row>
    <row r="17" spans="1:43" ht="20.149999999999999" customHeight="1" x14ac:dyDescent="0.35">
      <c r="A17" s="353"/>
      <c r="B17" s="158" t="s">
        <v>2437</v>
      </c>
      <c r="C17" s="159"/>
      <c r="D17" s="159"/>
      <c r="E17" s="157" t="s">
        <v>2447</v>
      </c>
      <c r="F17" s="158" t="s">
        <v>2437</v>
      </c>
      <c r="G17" s="159"/>
      <c r="H17" s="159"/>
      <c r="I17" s="157" t="s">
        <v>2447</v>
      </c>
      <c r="J17" s="158" t="s">
        <v>2437</v>
      </c>
      <c r="K17" s="159"/>
      <c r="L17" s="159"/>
      <c r="M17" s="157" t="s">
        <v>2447</v>
      </c>
      <c r="N17" s="158" t="s">
        <v>2437</v>
      </c>
      <c r="O17" s="159"/>
      <c r="P17" s="159"/>
      <c r="Q17" s="157" t="s">
        <v>2447</v>
      </c>
      <c r="Z17" s="379"/>
      <c r="AA17" s="260" t="s">
        <v>2437</v>
      </c>
      <c r="AB17" s="260">
        <f>IFERROR(IF(LEN(C17)=6,1,IF(LEN(C17)=5,IF(OR(RIGHT(C17)="A",RIGHT(C17)="B"),RIGHT(LEFT(C17,2))/10,1),RIGHT(LEFT(C17,2))/10)),0)</f>
        <v>0</v>
      </c>
      <c r="AC17" s="260">
        <f>IFERROR(IF(LEN(D17)=6,1,IF(LEN(D17)=5,IF(OR(RIGHT(D17)="A",RIGHT(D17)="B"),RIGHT(LEFT(D17,2))/10,1),RIGHT(LEFT(D17,2))/10)),0)</f>
        <v>0</v>
      </c>
      <c r="AD17" s="260">
        <f>IFERROR(IF(LEN(E17)=6,1,IF(LEN(E17)=5,IF(OR(RIGHT(E17)="A",RIGHT(E17)="B"),RIGHT(LEFT(E17,2))/10,1),RIGHT(LEFT(E17,2))/10)),0)</f>
        <v>0</v>
      </c>
      <c r="AE17" s="260" t="s">
        <v>2437</v>
      </c>
      <c r="AF17" s="260">
        <f>IFERROR(IF(LEN(G17)=6,1,IF(LEN(G17)=5,IF(OR(RIGHT(G17)="A",RIGHT(G17)="B"),RIGHT(LEFT(G17,2))/10,1),RIGHT(LEFT(G17,2))/10)),0)</f>
        <v>0</v>
      </c>
      <c r="AG17" s="260">
        <f>IFERROR(IF(LEN(H17)=6,1,IF(LEN(H17)=5,IF(OR(RIGHT(H17)="A",RIGHT(H17)="B"),RIGHT(LEFT(H17,2))/10,1),RIGHT(LEFT(H17,2))/10)),0)</f>
        <v>0</v>
      </c>
      <c r="AH17" s="260">
        <f>IFERROR(IF(LEN(I17)=6,1,IF(LEN(I17)=5,IF(OR(RIGHT(I17)="A",RIGHT(I17)="B"),RIGHT(LEFT(I17,2))/10,1),RIGHT(LEFT(I17,2))/10)),0)</f>
        <v>0</v>
      </c>
      <c r="AI17" s="260" t="s">
        <v>2437</v>
      </c>
      <c r="AJ17" s="260">
        <f>IFERROR(IF(LEN(K17)=6,1,IF(LEN(K17)=5,IF(OR(RIGHT(K17)="A",RIGHT(K17)="B"),RIGHT(LEFT(K17,2))/10,1),RIGHT(LEFT(K17,2))/10)),0)</f>
        <v>0</v>
      </c>
      <c r="AK17" s="260">
        <f>IFERROR(IF(LEN(L17)=6,1,IF(LEN(L17)=5,IF(OR(RIGHT(L17)="A",RIGHT(L17)="B"),RIGHT(LEFT(L17,2))/10,1),RIGHT(LEFT(L17,2))/10)),0)</f>
        <v>0</v>
      </c>
      <c r="AL17" s="260">
        <f>IFERROR(IF(LEN(M17)=6,1,IF(LEN(M17)=5,IF(OR(RIGHT(M17)="A",RIGHT(M17)="B"),RIGHT(LEFT(M17,2))/10,1),RIGHT(LEFT(M17,2))/10)),0)</f>
        <v>0</v>
      </c>
      <c r="AM17" s="260" t="s">
        <v>2437</v>
      </c>
      <c r="AN17" s="260">
        <f>IFERROR(IF(LEN(O17)=6,1,IF(LEN(O17)=5,IF(OR(RIGHT(O17)="A",RIGHT(O17)="B"),RIGHT(LEFT(O17,2))/10,1),RIGHT(LEFT(O17,2))/10)),0)</f>
        <v>0</v>
      </c>
      <c r="AO17" s="260">
        <f>IFERROR(IF(LEN(P17)=6,1,IF(LEN(P17)=5,IF(OR(RIGHT(P17)="A",RIGHT(P17)="B"),RIGHT(LEFT(P17,2))/10,1),RIGHT(LEFT(P17,2))/10)),0)</f>
        <v>0</v>
      </c>
      <c r="AP17" s="260">
        <f>IFERROR(IF(LEN(Q17)=6,1,IF(LEN(Q17)=5,IF(OR(RIGHT(Q17)="A",RIGHT(Q17)="B"),RIGHT(LEFT(Q17,2))/10,1),RIGHT(LEFT(Q17,2))/10)),0)</f>
        <v>0</v>
      </c>
      <c r="AQ17" s="259">
        <f>IF(OR(AB17+AC17&gt;0,AF17+AG17&gt;0,AJ17+AK17&gt;0,AN17+AO17&gt;0),0.5,0)</f>
        <v>0</v>
      </c>
    </row>
    <row r="18" spans="1:43" x14ac:dyDescent="0.35">
      <c r="A18" s="86"/>
      <c r="B18" s="339" t="s">
        <v>2428</v>
      </c>
      <c r="C18" s="339"/>
      <c r="D18" s="339"/>
      <c r="E18" s="339"/>
      <c r="F18" s="339" t="s">
        <v>2428</v>
      </c>
      <c r="G18" s="339"/>
      <c r="H18" s="339"/>
      <c r="I18" s="339"/>
      <c r="J18" s="339" t="s">
        <v>2428</v>
      </c>
      <c r="K18" s="339"/>
      <c r="L18" s="339"/>
      <c r="M18" s="339"/>
      <c r="N18" s="339" t="s">
        <v>2428</v>
      </c>
      <c r="O18" s="339"/>
      <c r="P18" s="339"/>
      <c r="Q18" s="339"/>
      <c r="AA18" s="378" t="s">
        <v>2428</v>
      </c>
      <c r="AB18" s="378"/>
      <c r="AC18" s="378"/>
      <c r="AD18" s="378"/>
      <c r="AE18" s="378" t="s">
        <v>2428</v>
      </c>
      <c r="AF18" s="378"/>
      <c r="AG18" s="378"/>
      <c r="AH18" s="378"/>
      <c r="AI18" s="378" t="s">
        <v>2428</v>
      </c>
      <c r="AJ18" s="378"/>
      <c r="AK18" s="378"/>
      <c r="AL18" s="378"/>
      <c r="AM18" s="378" t="s">
        <v>2428</v>
      </c>
      <c r="AN18" s="378"/>
      <c r="AO18" s="378"/>
      <c r="AP18" s="378"/>
    </row>
    <row r="19" spans="1:43" ht="105" customHeight="1" x14ac:dyDescent="0.35">
      <c r="A19" s="86"/>
      <c r="B19" s="365"/>
      <c r="C19" s="365"/>
      <c r="D19" s="365"/>
      <c r="E19" s="365"/>
      <c r="F19" s="365"/>
      <c r="G19" s="365"/>
      <c r="H19" s="365"/>
      <c r="I19" s="365"/>
      <c r="J19" s="365"/>
      <c r="K19" s="365"/>
      <c r="L19" s="365"/>
      <c r="M19" s="365"/>
      <c r="N19" s="365"/>
      <c r="O19" s="365"/>
      <c r="P19" s="365"/>
      <c r="Q19" s="365"/>
      <c r="AA19" s="377"/>
      <c r="AB19" s="377"/>
      <c r="AC19" s="377"/>
      <c r="AD19" s="377"/>
      <c r="AE19" s="377"/>
      <c r="AF19" s="377"/>
      <c r="AG19" s="377"/>
      <c r="AH19" s="377"/>
      <c r="AI19" s="377"/>
      <c r="AJ19" s="377"/>
      <c r="AK19" s="377"/>
      <c r="AL19" s="377"/>
      <c r="AM19" s="377"/>
      <c r="AN19" s="377"/>
      <c r="AO19" s="377"/>
      <c r="AP19" s="377"/>
    </row>
    <row r="20" spans="1:43" x14ac:dyDescent="0.35">
      <c r="A20" s="375" t="s">
        <v>2430</v>
      </c>
      <c r="B20" s="157" t="s">
        <v>2431</v>
      </c>
      <c r="C20" s="157" t="s">
        <v>2445</v>
      </c>
      <c r="D20" s="157" t="s">
        <v>2433</v>
      </c>
      <c r="E20" s="157" t="s">
        <v>2446</v>
      </c>
      <c r="F20" s="157" t="s">
        <v>2431</v>
      </c>
      <c r="G20" s="157" t="s">
        <v>2445</v>
      </c>
      <c r="H20" s="157" t="s">
        <v>2433</v>
      </c>
      <c r="I20" s="157" t="s">
        <v>2446</v>
      </c>
      <c r="J20" s="157" t="s">
        <v>2431</v>
      </c>
      <c r="K20" s="157" t="s">
        <v>2445</v>
      </c>
      <c r="L20" s="157" t="s">
        <v>2433</v>
      </c>
      <c r="M20" s="157" t="s">
        <v>2446</v>
      </c>
      <c r="N20" s="157" t="s">
        <v>2431</v>
      </c>
      <c r="O20" s="157" t="s">
        <v>2445</v>
      </c>
      <c r="P20" s="157" t="s">
        <v>2433</v>
      </c>
      <c r="Q20" s="157" t="s">
        <v>2446</v>
      </c>
      <c r="AA20" s="260">
        <f>IFERROR(IF(LEN(B20)=6,1,IF(LEN(B20)=5,IF(OR(RIGHT(B20)="A",RIGHT(B20)="B"),RIGHT(LEFT(B20,2))/10,1),RIGHT(LEFT(B20,2))/10)),0)</f>
        <v>0</v>
      </c>
      <c r="AB20" s="260">
        <f>IFERROR(IF(LEN(C20)=6,1,RIGHT(LEFT(C20,3))/10),0)</f>
        <v>0</v>
      </c>
      <c r="AC20" s="260">
        <f>IFERROR(IF(LEN(D20)=6,1,RIGHT(LEFT(D20,3))/10),0)</f>
        <v>0</v>
      </c>
      <c r="AD20" s="260">
        <f>IFERROR(IF(LEN(E20)=6,1,IF(LEN(E20)=5,IF(OR(RIGHT(E20)="A",RIGHT(E20)="B"),RIGHT(LEFT(E20,2))/10,1),RIGHT(LEFT(E20,2))/10)),0)</f>
        <v>0</v>
      </c>
      <c r="AE20" s="260">
        <f>IFERROR(IF(LEN(F20)=6,1,IF(LEN(F20)=5,IF(OR(RIGHT(F20)="A",RIGHT(F20)="B"),RIGHT(LEFT(F20,2))/10,1),RIGHT(LEFT(F20,2))/10)),0)</f>
        <v>0</v>
      </c>
      <c r="AF20" s="260">
        <f>IFERROR(IF(LEN(G20)=6,1,RIGHT(LEFT(G20,3))/10),0)</f>
        <v>0</v>
      </c>
      <c r="AG20" s="260">
        <f>IFERROR(IF(LEN(H20)=6,1,RIGHT(LEFT(H20,3))/10),0)</f>
        <v>0</v>
      </c>
      <c r="AH20" s="260">
        <f>IFERROR(IF(LEN(I20)=6,1,IF(LEN(I20)=5,IF(OR(RIGHT(I20)="A",RIGHT(I20)="B"),RIGHT(LEFT(I20,2))/10,1),RIGHT(LEFT(I20,2))/10)),0)</f>
        <v>0</v>
      </c>
      <c r="AI20" s="260">
        <f>IFERROR(IF(LEN(J20)=6,1,IF(LEN(J20)=5,IF(OR(RIGHT(J20)="A",RIGHT(J20)="B"),RIGHT(LEFT(J20,2))/10,1),RIGHT(LEFT(J20,2))/10)),0)</f>
        <v>0</v>
      </c>
      <c r="AJ20" s="260">
        <f>IFERROR(IF(LEN(K20)=6,1,RIGHT(LEFT(K20,3))/10),0)</f>
        <v>0</v>
      </c>
      <c r="AK20" s="260">
        <f>IFERROR(IF(LEN(L20)=6,1,RIGHT(LEFT(L20,3))/10),0)</f>
        <v>0</v>
      </c>
      <c r="AL20" s="260">
        <f>IFERROR(IF(LEN(M20)=6,1,IF(LEN(M20)=5,IF(OR(RIGHT(M20)="A",RIGHT(M20)="B"),RIGHT(LEFT(M20,2))/10,1),RIGHT(LEFT(M20,2))/10)),0)</f>
        <v>0</v>
      </c>
      <c r="AM20" s="260">
        <f>IFERROR(IF(LEN(N20)=6,1,IF(LEN(N20)=5,IF(OR(RIGHT(N20)="A",RIGHT(N20)="B"),RIGHT(LEFT(N20,2))/10,1),RIGHT(LEFT(N20,2))/10)),0)</f>
        <v>0</v>
      </c>
      <c r="AN20" s="260">
        <f>IFERROR(IF(LEN(O20)=6,1,RIGHT(LEFT(O20,3))/10),0)</f>
        <v>0</v>
      </c>
      <c r="AO20" s="260">
        <f>IFERROR(IF(LEN(P20)=6,1,RIGHT(LEFT(P20,3))/10),0)</f>
        <v>0</v>
      </c>
      <c r="AP20" s="260">
        <f>IFERROR(IF(LEN(Q20)=6,1,IF(LEN(Q20)=5,IF(OR(RIGHT(Q20)="A",RIGHT(Q20)="B"),RIGHT(LEFT(Q20,2))/10,1),RIGHT(LEFT(Q20,2))/10)),0)</f>
        <v>0</v>
      </c>
    </row>
    <row r="21" spans="1:43" x14ac:dyDescent="0.35">
      <c r="A21" s="376"/>
      <c r="B21" s="157" t="s">
        <v>2434</v>
      </c>
      <c r="C21" s="157" t="s">
        <v>2431</v>
      </c>
      <c r="D21" s="157" t="s">
        <v>2445</v>
      </c>
      <c r="E21" s="157" t="s">
        <v>2433</v>
      </c>
      <c r="F21" s="157" t="s">
        <v>2434</v>
      </c>
      <c r="G21" s="157" t="s">
        <v>2431</v>
      </c>
      <c r="H21" s="157" t="s">
        <v>2445</v>
      </c>
      <c r="I21" s="157" t="s">
        <v>2433</v>
      </c>
      <c r="J21" s="157" t="s">
        <v>2434</v>
      </c>
      <c r="K21" s="157" t="s">
        <v>2431</v>
      </c>
      <c r="L21" s="157" t="s">
        <v>2445</v>
      </c>
      <c r="M21" s="157" t="s">
        <v>2433</v>
      </c>
      <c r="N21" s="157" t="s">
        <v>2434</v>
      </c>
      <c r="O21" s="157" t="s">
        <v>2431</v>
      </c>
      <c r="P21" s="157" t="s">
        <v>2445</v>
      </c>
      <c r="Q21" s="157" t="s">
        <v>2433</v>
      </c>
      <c r="AA21" s="260">
        <f>IFERROR(IF(LEN(B21)=5,1,RIGHT(LEFT(B21,2))/10),0)</f>
        <v>0</v>
      </c>
      <c r="AB21" s="260">
        <f>IFERROR(IF(LEN(C21)=6,1,IF(LEN(C21)=5,IF(OR(RIGHT(C21)="A",RIGHT(C21)="B"),RIGHT(LEFT(C21,2))/10,1),RIGHT(LEFT(C21,2))/10)),0)</f>
        <v>0</v>
      </c>
      <c r="AC21" s="260">
        <f>IFERROR(IF(LEN(D21)=6,1,RIGHT(LEFT(D21,3))/10),0)</f>
        <v>0</v>
      </c>
      <c r="AD21" s="260">
        <f>IFERROR(IF(LEN(E21)=6,1,RIGHT(LEFT(E21,3))/10),0)</f>
        <v>0</v>
      </c>
      <c r="AE21" s="260">
        <f>IFERROR(IF(LEN(F21)=5,1,RIGHT(LEFT(F21,2))/10),0)</f>
        <v>0</v>
      </c>
      <c r="AF21" s="260">
        <f>IFERROR(IF(LEN(G21)=6,1,IF(LEN(G21)=5,IF(OR(RIGHT(G21)="A",RIGHT(G21)="B"),RIGHT(LEFT(G21,2))/10,1),RIGHT(LEFT(G21,2))/10)),0)</f>
        <v>0</v>
      </c>
      <c r="AG21" s="260">
        <f>IFERROR(IF(LEN(H21)=6,1,RIGHT(LEFT(H21,3))/10),0)</f>
        <v>0</v>
      </c>
      <c r="AH21" s="260">
        <f>IFERROR(IF(LEN(I21)=6,1,RIGHT(LEFT(I21,3))/10),0)</f>
        <v>0</v>
      </c>
      <c r="AI21" s="260">
        <f>IFERROR(IF(LEN(J21)=5,1,RIGHT(LEFT(J21,2))/10),0)</f>
        <v>0</v>
      </c>
      <c r="AJ21" s="260">
        <f>IFERROR(IF(LEN(K21)=6,1,IF(LEN(K21)=5,IF(OR(RIGHT(K21)="A",RIGHT(K21)="B"),RIGHT(LEFT(K21,2))/10,1),RIGHT(LEFT(K21,2))/10)),0)</f>
        <v>0</v>
      </c>
      <c r="AK21" s="260">
        <f>IFERROR(IF(LEN(L21)=6,1,RIGHT(LEFT(L21,3))/10),0)</f>
        <v>0</v>
      </c>
      <c r="AL21" s="260">
        <f>IFERROR(IF(LEN(M21)=6,1,RIGHT(LEFT(M21,3))/10),0)</f>
        <v>0</v>
      </c>
      <c r="AM21" s="260">
        <f>IFERROR(IF(LEN(N21)=5,1,RIGHT(LEFT(N21,2))/10),0)</f>
        <v>0</v>
      </c>
      <c r="AN21" s="260">
        <f>IFERROR(IF(LEN(O21)=6,1,IF(LEN(O21)=5,IF(OR(RIGHT(O21)="A",RIGHT(O21)="B"),RIGHT(LEFT(O21,2))/10,1),RIGHT(LEFT(O21,2))/10)),0)</f>
        <v>0</v>
      </c>
      <c r="AO21" s="260">
        <f>IFERROR(IF(LEN(P21)=6,1,RIGHT(LEFT(P21,3))/10),0)</f>
        <v>0</v>
      </c>
      <c r="AP21" s="260">
        <f>IFERROR(IF(LEN(Q21)=6,1,RIGHT(LEFT(Q21,3))/10),0)</f>
        <v>0</v>
      </c>
    </row>
    <row r="22" spans="1:43" x14ac:dyDescent="0.35">
      <c r="A22" s="353"/>
      <c r="B22" s="158" t="s">
        <v>2437</v>
      </c>
      <c r="C22" s="159"/>
      <c r="D22" s="159"/>
      <c r="E22" s="157" t="s">
        <v>2447</v>
      </c>
      <c r="F22" s="158" t="s">
        <v>2437</v>
      </c>
      <c r="G22" s="159"/>
      <c r="H22" s="159"/>
      <c r="I22" s="157" t="s">
        <v>2447</v>
      </c>
      <c r="J22" s="158" t="s">
        <v>2437</v>
      </c>
      <c r="K22" s="159"/>
      <c r="L22" s="159"/>
      <c r="M22" s="157" t="s">
        <v>2447</v>
      </c>
      <c r="N22" s="158" t="s">
        <v>2437</v>
      </c>
      <c r="O22" s="159"/>
      <c r="P22" s="159"/>
      <c r="Q22" s="157" t="s">
        <v>2447</v>
      </c>
      <c r="AA22" s="260" t="s">
        <v>2437</v>
      </c>
      <c r="AB22" s="260">
        <f>IFERROR(IF(LEN(C22)=6,1,IF(LEN(C22)=5,IF(OR(RIGHT(C22)="A",RIGHT(C22)="B"),RIGHT(LEFT(C22,2))/10,1),RIGHT(LEFT(C22,2))/10)),0)</f>
        <v>0</v>
      </c>
      <c r="AC22" s="260">
        <f>IFERROR(IF(LEN(D22)=6,1,IF(LEN(D22)=5,IF(OR(RIGHT(D22)="A",RIGHT(D22)="B"),RIGHT(LEFT(D22,2))/10,1),RIGHT(LEFT(D22,2))/10)),0)</f>
        <v>0</v>
      </c>
      <c r="AD22" s="260">
        <f>IFERROR(IF(LEN(E22)=6,1,IF(LEN(E22)=5,IF(OR(RIGHT(E22)="A",RIGHT(E22)="B"),RIGHT(LEFT(E22,2))/10,1),RIGHT(LEFT(E22,2))/10)),0)</f>
        <v>0</v>
      </c>
      <c r="AE22" s="260" t="s">
        <v>2437</v>
      </c>
      <c r="AF22" s="260">
        <f>IFERROR(IF(LEN(G22)=6,1,IF(LEN(G22)=5,IF(OR(RIGHT(G22)="A",RIGHT(G22)="B"),RIGHT(LEFT(G22,2))/10,1),RIGHT(LEFT(G22,2))/10)),0)</f>
        <v>0</v>
      </c>
      <c r="AG22" s="260">
        <f>IFERROR(IF(LEN(H22)=6,1,IF(LEN(H22)=5,IF(OR(RIGHT(H22)="A",RIGHT(H22)="B"),RIGHT(LEFT(H22,2))/10,1),RIGHT(LEFT(H22,2))/10)),0)</f>
        <v>0</v>
      </c>
      <c r="AH22" s="260">
        <f>IFERROR(IF(LEN(I22)=6,1,IF(LEN(I22)=5,IF(OR(RIGHT(I22)="A",RIGHT(I22)="B"),RIGHT(LEFT(I22,2))/10,1),RIGHT(LEFT(I22,2))/10)),0)</f>
        <v>0</v>
      </c>
      <c r="AI22" s="260" t="s">
        <v>2437</v>
      </c>
      <c r="AJ22" s="260">
        <f>IFERROR(IF(LEN(K22)=6,1,IF(LEN(K22)=5,IF(OR(RIGHT(K22)="A",RIGHT(K22)="B"),RIGHT(LEFT(K22,2))/10,1),RIGHT(LEFT(K22,2))/10)),0)</f>
        <v>0</v>
      </c>
      <c r="AK22" s="260">
        <f>IFERROR(IF(LEN(L22)=6,1,IF(LEN(L22)=5,IF(OR(RIGHT(L22)="A",RIGHT(L22)="B"),RIGHT(LEFT(L22,2))/10,1),RIGHT(LEFT(L22,2))/10)),0)</f>
        <v>0</v>
      </c>
      <c r="AL22" s="260">
        <f>IFERROR(IF(LEN(M22)=6,1,IF(LEN(M22)=5,IF(OR(RIGHT(M22)="A",RIGHT(M22)="B"),RIGHT(LEFT(M22,2))/10,1),RIGHT(LEFT(M22,2))/10)),0)</f>
        <v>0</v>
      </c>
      <c r="AM22" s="260" t="s">
        <v>2437</v>
      </c>
      <c r="AN22" s="260">
        <f>IFERROR(IF(LEN(O22)=6,1,IF(LEN(O22)=5,IF(OR(RIGHT(O22)="A",RIGHT(O22)="B"),RIGHT(LEFT(O22,2))/10,1),RIGHT(LEFT(O22,2))/10)),0)</f>
        <v>0</v>
      </c>
      <c r="AO22" s="260">
        <f>IFERROR(IF(LEN(P22)=6,1,IF(LEN(P22)=5,IF(OR(RIGHT(P22)="A",RIGHT(P22)="B"),RIGHT(LEFT(P22,2))/10,1),RIGHT(LEFT(P22,2))/10)),0)</f>
        <v>0</v>
      </c>
      <c r="AP22" s="260">
        <f>IFERROR(IF(LEN(Q22)=6,1,IF(LEN(Q22)=5,IF(OR(RIGHT(Q22)="A",RIGHT(Q22)="B"),RIGHT(LEFT(Q22,2))/10,1),RIGHT(LEFT(Q22,2))/10)),0)</f>
        <v>0</v>
      </c>
      <c r="AQ22" s="259">
        <f>IF(OR(AB22+AC22&gt;0,AF22+AG22&gt;0,AJ22+AK22&gt;0,AN22+AO22&gt;0),0.5,0)</f>
        <v>0</v>
      </c>
    </row>
  </sheetData>
  <mergeCells count="83">
    <mergeCell ref="Z10:Z12"/>
    <mergeCell ref="AA13:AD13"/>
    <mergeCell ref="AE13:AH13"/>
    <mergeCell ref="Z15:Z17"/>
    <mergeCell ref="AM13:AP13"/>
    <mergeCell ref="AA14:AD14"/>
    <mergeCell ref="AE14:AH14"/>
    <mergeCell ref="AI14:AL14"/>
    <mergeCell ref="AI18:AL18"/>
    <mergeCell ref="AI13:AL13"/>
    <mergeCell ref="AM18:AP18"/>
    <mergeCell ref="AA19:AD19"/>
    <mergeCell ref="AE19:AH19"/>
    <mergeCell ref="AI19:AL19"/>
    <mergeCell ref="AM19:AP19"/>
    <mergeCell ref="AM14:AP14"/>
    <mergeCell ref="B18:E18"/>
    <mergeCell ref="B19:E19"/>
    <mergeCell ref="A20:A22"/>
    <mergeCell ref="AA18:AD18"/>
    <mergeCell ref="AE18:AH18"/>
    <mergeCell ref="F18:I18"/>
    <mergeCell ref="J18:M18"/>
    <mergeCell ref="N18:Q18"/>
    <mergeCell ref="F19:I19"/>
    <mergeCell ref="J19:M19"/>
    <mergeCell ref="N19:Q19"/>
    <mergeCell ref="AM9:AP9"/>
    <mergeCell ref="Z5:Z7"/>
    <mergeCell ref="AA8:AD8"/>
    <mergeCell ref="AE8:AH8"/>
    <mergeCell ref="AI8:AL8"/>
    <mergeCell ref="AM8:AP8"/>
    <mergeCell ref="AA9:AD9"/>
    <mergeCell ref="AE9:AH9"/>
    <mergeCell ref="AI9:AL9"/>
    <mergeCell ref="AA4:AD4"/>
    <mergeCell ref="AE4:AH4"/>
    <mergeCell ref="AI4:AL4"/>
    <mergeCell ref="AM4:AP4"/>
    <mergeCell ref="AA3:AD3"/>
    <mergeCell ref="AE3:AH3"/>
    <mergeCell ref="AI3:AL3"/>
    <mergeCell ref="AM3:AP3"/>
    <mergeCell ref="O2:P2"/>
    <mergeCell ref="F1:F2"/>
    <mergeCell ref="T9:V9"/>
    <mergeCell ref="R9:S9"/>
    <mergeCell ref="A15:A17"/>
    <mergeCell ref="B13:E13"/>
    <mergeCell ref="F13:I13"/>
    <mergeCell ref="J13:M13"/>
    <mergeCell ref="N13:Q13"/>
    <mergeCell ref="B14:E14"/>
    <mergeCell ref="F14:I14"/>
    <mergeCell ref="J14:M14"/>
    <mergeCell ref="N14:Q14"/>
    <mergeCell ref="A10:A12"/>
    <mergeCell ref="A5:A7"/>
    <mergeCell ref="B9:E9"/>
    <mergeCell ref="F9:I9"/>
    <mergeCell ref="J9:M9"/>
    <mergeCell ref="N9:Q9"/>
    <mergeCell ref="B8:E8"/>
    <mergeCell ref="F8:I8"/>
    <mergeCell ref="J8:M8"/>
    <mergeCell ref="N8:Q8"/>
    <mergeCell ref="S3:W3"/>
    <mergeCell ref="S8:W8"/>
    <mergeCell ref="S10:W10"/>
    <mergeCell ref="S1:W2"/>
    <mergeCell ref="B4:E4"/>
    <mergeCell ref="F4:I4"/>
    <mergeCell ref="J4:M4"/>
    <mergeCell ref="N4:Q4"/>
    <mergeCell ref="B3:E3"/>
    <mergeCell ref="F3:I3"/>
    <mergeCell ref="J3:M3"/>
    <mergeCell ref="N3:Q3"/>
    <mergeCell ref="B1:E2"/>
    <mergeCell ref="H1:I2"/>
    <mergeCell ref="J1:N2"/>
    <mergeCell ref="O1:P1"/>
  </mergeCells>
  <conditionalFormatting sqref="B5">
    <cfRule type="expression" priority="1">
      <formula>COUNTIF(A1,"*0*")+COUNTIF(A1,"*1*")+COUNTIF(A1,"*2*")+COUNTIF(A1,"*3*")+COUNTIF(A1,"*4*")+COUNTIF(A1,"*5*")+COUNTIF(A1,"*6*")+COUNTIF(A1,"*7*")+COUNTIF(A1,"*8*")+COUNTIF(A1,"*9*")&gt;0</formula>
    </cfRule>
  </conditionalFormatting>
  <dataValidations count="8">
    <dataValidation allowBlank="1" showInputMessage="1" showErrorMessage="1" sqref="C27:H32 C23:H23" xr:uid="{5FF25D82-0FB1-42B5-9EC5-2FA07E42538A}"/>
    <dataValidation type="list" allowBlank="1" showInputMessage="1" showErrorMessage="1" sqref="C6 O6 C21 B5 N5 C11 G6 F5 G11 K11 O11 K6 B10 F10 J5 N10 B15 F15 J15 N15 C16 G16 K16 O16 F20 J20 N20 G21 K21 O21 B20 J10" xr:uid="{8F31163E-03B1-4AE9-9517-863D362A236D}">
      <formula1>PERFSAUT</formula1>
    </dataValidation>
    <dataValidation type="list" allowBlank="1" showInputMessage="1" showErrorMessage="1" sqref="D6 P6 K5 O5 C5 D11 H5:H6 D21 H11 L11 P11 L6 C10 G10 K10 O10 C15 G15 K15 O15 D16 H16 L16 P16 G20 K20 O20 H21 L21 P21 C20 G5" xr:uid="{12A85EC9-32E8-42EE-967B-841A44A342AB}">
      <formula1>PERFPIVOTS</formula1>
    </dataValidation>
    <dataValidation type="list" allowBlank="1" showInputMessage="1" showErrorMessage="1" sqref="D20 Q6 L5 D5 L10 E11 I6 P5 I11 M11 Q11 M6 D10 H10 H15 P10 D15 E21 L15 P15 E16 I16 M16 Q16 H20 L20 P20 I21 M21 Q21 E6" xr:uid="{74D6214E-5308-464E-B3E0-8F2EAC386D7F}">
      <formula1>PERFMAINTIENT</formula1>
    </dataValidation>
    <dataValidation type="list" allowBlank="1" showInputMessage="1" showErrorMessage="1" sqref="E5 M15 M5 Q10 Q5 I20 E20 I5 M20 Q20 I15 Q15 E10 I10 M10 E15" xr:uid="{9C7E3339-6001-44BD-8EFF-9C4E4FE9AA51}">
      <formula1>PERFACRO</formula1>
    </dataValidation>
    <dataValidation type="list" allowBlank="1" showInputMessage="1" showErrorMessage="1" sqref="B11 F11 J11 J6 B21 N6 N11 F6 B16 F16 J16 N16 F21 J21 N21 B6" xr:uid="{DA281B76-7A00-4A9D-BE08-7E9580A6EB41}">
      <formula1>PERFGE</formula1>
    </dataValidation>
    <dataValidation type="list" allowBlank="1" showInputMessage="1" showErrorMessage="1" sqref="C7:D7 C12:D12 G12:H12 K12:L12 G7:H7 O12:P12 K7:L7 O7:P7 C17:D17 G17:H17 K17:L17 O17:P17 G22:H22 K22:L22 O22:P22 C22:D22" xr:uid="{4E6B5C41-2A85-40EA-97BC-061221A01F57}">
      <formula1>PERFCOMBI</formula1>
    </dataValidation>
    <dataValidation type="list" allowBlank="1" showInputMessage="1" showErrorMessage="1" sqref="E7 I7 M7 E22 Q12 M12 I12 E12 E17 I17 M17 Q17 Q22 M22 I22 Q7" xr:uid="{49715387-360D-4FB9-AC62-E59237674D19}">
      <formula1>PERFFLEXI</formula1>
    </dataValidation>
  </dataValidations>
  <pageMargins left="0.70866141732283472" right="0.70866141732283472" top="0.74803149606299213" bottom="0.74803149606299213" header="0.31496062992125984" footer="0.31496062992125984"/>
  <pageSetup paperSize="9" scale="55"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m:sqref>RNL983048:RNM983049 JH11:JI12 TD11:TE12 ACZ11:ADA12 AMV11:AMW12 AWR11:AWS12 BGN11:BGO12 BQJ11:BQK12 CAF11:CAG12 CKB11:CKC12 CTX11:CTY12 DDT11:DDU12 DNP11:DNQ12 DXL11:DXM12 EHH11:EHI12 ERD11:ERE12 FAZ11:FBA12 FKV11:FKW12 FUR11:FUS12 GEN11:GEO12 GOJ11:GOK12 GYF11:GYG12 HIB11:HIC12 HRX11:HRY12 IBT11:IBU12 ILP11:ILQ12 IVL11:IVM12 JFH11:JFI12 JPD11:JPE12 JYZ11:JZA12 KIV11:KIW12 KSR11:KSS12 LCN11:LCO12 LMJ11:LMK12 LWF11:LWG12 MGB11:MGC12 MPX11:MPY12 MZT11:MZU12 NJP11:NJQ12 NTL11:NTM12 ODH11:ODI12 OND11:ONE12 OWZ11:OXA12 PGV11:PGW12 PQR11:PQS12 QAN11:QAO12 QKJ11:QKK12 QUF11:QUG12 REB11:REC12 RNX11:RNY12 RXT11:RXU12 SHP11:SHQ12 SRL11:SRM12 TBH11:TBI12 TLD11:TLE12 TUZ11:TVA12 UEV11:UEW12 UOR11:UOS12 UYN11:UYO12 VIJ11:VIK12 VSF11:VSG12 WCB11:WCC12 WLX11:WLY12 WVT11:WVU12 JH65539:JI65540 TD65539:TE65540 ACZ65539:ADA65540 AMV65539:AMW65540 AWR65539:AWS65540 BGN65539:BGO65540 BQJ65539:BQK65540 CAF65539:CAG65540 CKB65539:CKC65540 CTX65539:CTY65540 DDT65539:DDU65540 DNP65539:DNQ65540 DXL65539:DXM65540 EHH65539:EHI65540 ERD65539:ERE65540 FAZ65539:FBA65540 FKV65539:FKW65540 FUR65539:FUS65540 GEN65539:GEO65540 GOJ65539:GOK65540 GYF65539:GYG65540 HIB65539:HIC65540 HRX65539:HRY65540 IBT65539:IBU65540 ILP65539:ILQ65540 IVL65539:IVM65540 JFH65539:JFI65540 JPD65539:JPE65540 JYZ65539:JZA65540 KIV65539:KIW65540 KSR65539:KSS65540 LCN65539:LCO65540 LMJ65539:LMK65540 LWF65539:LWG65540 MGB65539:MGC65540 MPX65539:MPY65540 MZT65539:MZU65540 NJP65539:NJQ65540 NTL65539:NTM65540 ODH65539:ODI65540 OND65539:ONE65540 OWZ65539:OXA65540 PGV65539:PGW65540 PQR65539:PQS65540 QAN65539:QAO65540 QKJ65539:QKK65540 QUF65539:QUG65540 REB65539:REC65540 RNX65539:RNY65540 RXT65539:RXU65540 SHP65539:SHQ65540 SRL65539:SRM65540 TBH65539:TBI65540 TLD65539:TLE65540 TUZ65539:TVA65540 UEV65539:UEW65540 UOR65539:UOS65540 UYN65539:UYO65540 VIJ65539:VIK65540 VSF65539:VSG65540 WCB65539:WCC65540 WLX65539:WLY65540 WVT65539:WVU65540 JH131075:JI131076 TD131075:TE131076 ACZ131075:ADA131076 AMV131075:AMW131076 AWR131075:AWS131076 BGN131075:BGO131076 BQJ131075:BQK131076 CAF131075:CAG131076 CKB131075:CKC131076 CTX131075:CTY131076 DDT131075:DDU131076 DNP131075:DNQ131076 DXL131075:DXM131076 EHH131075:EHI131076 ERD131075:ERE131076 FAZ131075:FBA131076 FKV131075:FKW131076 FUR131075:FUS131076 GEN131075:GEO131076 GOJ131075:GOK131076 GYF131075:GYG131076 HIB131075:HIC131076 HRX131075:HRY131076 IBT131075:IBU131076 ILP131075:ILQ131076 IVL131075:IVM131076 JFH131075:JFI131076 JPD131075:JPE131076 JYZ131075:JZA131076 KIV131075:KIW131076 KSR131075:KSS131076 LCN131075:LCO131076 LMJ131075:LMK131076 LWF131075:LWG131076 MGB131075:MGC131076 MPX131075:MPY131076 MZT131075:MZU131076 NJP131075:NJQ131076 NTL131075:NTM131076 ODH131075:ODI131076 OND131075:ONE131076 OWZ131075:OXA131076 PGV131075:PGW131076 PQR131075:PQS131076 QAN131075:QAO131076 QKJ131075:QKK131076 QUF131075:QUG131076 REB131075:REC131076 RNX131075:RNY131076 RXT131075:RXU131076 SHP131075:SHQ131076 SRL131075:SRM131076 TBH131075:TBI131076 TLD131075:TLE131076 TUZ131075:TVA131076 UEV131075:UEW131076 UOR131075:UOS131076 UYN131075:UYO131076 VIJ131075:VIK131076 VSF131075:VSG131076 WCB131075:WCC131076 WLX131075:WLY131076 WVT131075:WVU131076 JH196611:JI196612 TD196611:TE196612 ACZ196611:ADA196612 AMV196611:AMW196612 AWR196611:AWS196612 BGN196611:BGO196612 BQJ196611:BQK196612 CAF196611:CAG196612 CKB196611:CKC196612 CTX196611:CTY196612 DDT196611:DDU196612 DNP196611:DNQ196612 DXL196611:DXM196612 EHH196611:EHI196612 ERD196611:ERE196612 FAZ196611:FBA196612 FKV196611:FKW196612 FUR196611:FUS196612 GEN196611:GEO196612 GOJ196611:GOK196612 GYF196611:GYG196612 HIB196611:HIC196612 HRX196611:HRY196612 IBT196611:IBU196612 ILP196611:ILQ196612 IVL196611:IVM196612 JFH196611:JFI196612 JPD196611:JPE196612 JYZ196611:JZA196612 KIV196611:KIW196612 KSR196611:KSS196612 LCN196611:LCO196612 LMJ196611:LMK196612 LWF196611:LWG196612 MGB196611:MGC196612 MPX196611:MPY196612 MZT196611:MZU196612 NJP196611:NJQ196612 NTL196611:NTM196612 ODH196611:ODI196612 OND196611:ONE196612 OWZ196611:OXA196612 PGV196611:PGW196612 PQR196611:PQS196612 QAN196611:QAO196612 QKJ196611:QKK196612 QUF196611:QUG196612 REB196611:REC196612 RNX196611:RNY196612 RXT196611:RXU196612 SHP196611:SHQ196612 SRL196611:SRM196612 TBH196611:TBI196612 TLD196611:TLE196612 TUZ196611:TVA196612 UEV196611:UEW196612 UOR196611:UOS196612 UYN196611:UYO196612 VIJ196611:VIK196612 VSF196611:VSG196612 WCB196611:WCC196612 WLX196611:WLY196612 WVT196611:WVU196612 JH262147:JI262148 TD262147:TE262148 ACZ262147:ADA262148 AMV262147:AMW262148 AWR262147:AWS262148 BGN262147:BGO262148 BQJ262147:BQK262148 CAF262147:CAG262148 CKB262147:CKC262148 CTX262147:CTY262148 DDT262147:DDU262148 DNP262147:DNQ262148 DXL262147:DXM262148 EHH262147:EHI262148 ERD262147:ERE262148 FAZ262147:FBA262148 FKV262147:FKW262148 FUR262147:FUS262148 GEN262147:GEO262148 GOJ262147:GOK262148 GYF262147:GYG262148 HIB262147:HIC262148 HRX262147:HRY262148 IBT262147:IBU262148 ILP262147:ILQ262148 IVL262147:IVM262148 JFH262147:JFI262148 JPD262147:JPE262148 JYZ262147:JZA262148 KIV262147:KIW262148 KSR262147:KSS262148 LCN262147:LCO262148 LMJ262147:LMK262148 LWF262147:LWG262148 MGB262147:MGC262148 MPX262147:MPY262148 MZT262147:MZU262148 NJP262147:NJQ262148 NTL262147:NTM262148 ODH262147:ODI262148 OND262147:ONE262148 OWZ262147:OXA262148 PGV262147:PGW262148 PQR262147:PQS262148 QAN262147:QAO262148 QKJ262147:QKK262148 QUF262147:QUG262148 REB262147:REC262148 RNX262147:RNY262148 RXT262147:RXU262148 SHP262147:SHQ262148 SRL262147:SRM262148 TBH262147:TBI262148 TLD262147:TLE262148 TUZ262147:TVA262148 UEV262147:UEW262148 UOR262147:UOS262148 UYN262147:UYO262148 VIJ262147:VIK262148 VSF262147:VSG262148 WCB262147:WCC262148 WLX262147:WLY262148 WVT262147:WVU262148 JH327683:JI327684 TD327683:TE327684 ACZ327683:ADA327684 AMV327683:AMW327684 AWR327683:AWS327684 BGN327683:BGO327684 BQJ327683:BQK327684 CAF327683:CAG327684 CKB327683:CKC327684 CTX327683:CTY327684 DDT327683:DDU327684 DNP327683:DNQ327684 DXL327683:DXM327684 EHH327683:EHI327684 ERD327683:ERE327684 FAZ327683:FBA327684 FKV327683:FKW327684 FUR327683:FUS327684 GEN327683:GEO327684 GOJ327683:GOK327684 GYF327683:GYG327684 HIB327683:HIC327684 HRX327683:HRY327684 IBT327683:IBU327684 ILP327683:ILQ327684 IVL327683:IVM327684 JFH327683:JFI327684 JPD327683:JPE327684 JYZ327683:JZA327684 KIV327683:KIW327684 KSR327683:KSS327684 LCN327683:LCO327684 LMJ327683:LMK327684 LWF327683:LWG327684 MGB327683:MGC327684 MPX327683:MPY327684 MZT327683:MZU327684 NJP327683:NJQ327684 NTL327683:NTM327684 ODH327683:ODI327684 OND327683:ONE327684 OWZ327683:OXA327684 PGV327683:PGW327684 PQR327683:PQS327684 QAN327683:QAO327684 QKJ327683:QKK327684 QUF327683:QUG327684 REB327683:REC327684 RNX327683:RNY327684 RXT327683:RXU327684 SHP327683:SHQ327684 SRL327683:SRM327684 TBH327683:TBI327684 TLD327683:TLE327684 TUZ327683:TVA327684 UEV327683:UEW327684 UOR327683:UOS327684 UYN327683:UYO327684 VIJ327683:VIK327684 VSF327683:VSG327684 WCB327683:WCC327684 WLX327683:WLY327684 WVT327683:WVU327684 JH393219:JI393220 TD393219:TE393220 ACZ393219:ADA393220 AMV393219:AMW393220 AWR393219:AWS393220 BGN393219:BGO393220 BQJ393219:BQK393220 CAF393219:CAG393220 CKB393219:CKC393220 CTX393219:CTY393220 DDT393219:DDU393220 DNP393219:DNQ393220 DXL393219:DXM393220 EHH393219:EHI393220 ERD393219:ERE393220 FAZ393219:FBA393220 FKV393219:FKW393220 FUR393219:FUS393220 GEN393219:GEO393220 GOJ393219:GOK393220 GYF393219:GYG393220 HIB393219:HIC393220 HRX393219:HRY393220 IBT393219:IBU393220 ILP393219:ILQ393220 IVL393219:IVM393220 JFH393219:JFI393220 JPD393219:JPE393220 JYZ393219:JZA393220 KIV393219:KIW393220 KSR393219:KSS393220 LCN393219:LCO393220 LMJ393219:LMK393220 LWF393219:LWG393220 MGB393219:MGC393220 MPX393219:MPY393220 MZT393219:MZU393220 NJP393219:NJQ393220 NTL393219:NTM393220 ODH393219:ODI393220 OND393219:ONE393220 OWZ393219:OXA393220 PGV393219:PGW393220 PQR393219:PQS393220 QAN393219:QAO393220 QKJ393219:QKK393220 QUF393219:QUG393220 REB393219:REC393220 RNX393219:RNY393220 RXT393219:RXU393220 SHP393219:SHQ393220 SRL393219:SRM393220 TBH393219:TBI393220 TLD393219:TLE393220 TUZ393219:TVA393220 UEV393219:UEW393220 UOR393219:UOS393220 UYN393219:UYO393220 VIJ393219:VIK393220 VSF393219:VSG393220 WCB393219:WCC393220 WLX393219:WLY393220 WVT393219:WVU393220 JH458755:JI458756 TD458755:TE458756 ACZ458755:ADA458756 AMV458755:AMW458756 AWR458755:AWS458756 BGN458755:BGO458756 BQJ458755:BQK458756 CAF458755:CAG458756 CKB458755:CKC458756 CTX458755:CTY458756 DDT458755:DDU458756 DNP458755:DNQ458756 DXL458755:DXM458756 EHH458755:EHI458756 ERD458755:ERE458756 FAZ458755:FBA458756 FKV458755:FKW458756 FUR458755:FUS458756 GEN458755:GEO458756 GOJ458755:GOK458756 GYF458755:GYG458756 HIB458755:HIC458756 HRX458755:HRY458756 IBT458755:IBU458756 ILP458755:ILQ458756 IVL458755:IVM458756 JFH458755:JFI458756 JPD458755:JPE458756 JYZ458755:JZA458756 KIV458755:KIW458756 KSR458755:KSS458756 LCN458755:LCO458756 LMJ458755:LMK458756 LWF458755:LWG458756 MGB458755:MGC458756 MPX458755:MPY458756 MZT458755:MZU458756 NJP458755:NJQ458756 NTL458755:NTM458756 ODH458755:ODI458756 OND458755:ONE458756 OWZ458755:OXA458756 PGV458755:PGW458756 PQR458755:PQS458756 QAN458755:QAO458756 QKJ458755:QKK458756 QUF458755:QUG458756 REB458755:REC458756 RNX458755:RNY458756 RXT458755:RXU458756 SHP458755:SHQ458756 SRL458755:SRM458756 TBH458755:TBI458756 TLD458755:TLE458756 TUZ458755:TVA458756 UEV458755:UEW458756 UOR458755:UOS458756 UYN458755:UYO458756 VIJ458755:VIK458756 VSF458755:VSG458756 WCB458755:WCC458756 WLX458755:WLY458756 WVT458755:WVU458756 JH524291:JI524292 TD524291:TE524292 ACZ524291:ADA524292 AMV524291:AMW524292 AWR524291:AWS524292 BGN524291:BGO524292 BQJ524291:BQK524292 CAF524291:CAG524292 CKB524291:CKC524292 CTX524291:CTY524292 DDT524291:DDU524292 DNP524291:DNQ524292 DXL524291:DXM524292 EHH524291:EHI524292 ERD524291:ERE524292 FAZ524291:FBA524292 FKV524291:FKW524292 FUR524291:FUS524292 GEN524291:GEO524292 GOJ524291:GOK524292 GYF524291:GYG524292 HIB524291:HIC524292 HRX524291:HRY524292 IBT524291:IBU524292 ILP524291:ILQ524292 IVL524291:IVM524292 JFH524291:JFI524292 JPD524291:JPE524292 JYZ524291:JZA524292 KIV524291:KIW524292 KSR524291:KSS524292 LCN524291:LCO524292 LMJ524291:LMK524292 LWF524291:LWG524292 MGB524291:MGC524292 MPX524291:MPY524292 MZT524291:MZU524292 NJP524291:NJQ524292 NTL524291:NTM524292 ODH524291:ODI524292 OND524291:ONE524292 OWZ524291:OXA524292 PGV524291:PGW524292 PQR524291:PQS524292 QAN524291:QAO524292 QKJ524291:QKK524292 QUF524291:QUG524292 REB524291:REC524292 RNX524291:RNY524292 RXT524291:RXU524292 SHP524291:SHQ524292 SRL524291:SRM524292 TBH524291:TBI524292 TLD524291:TLE524292 TUZ524291:TVA524292 UEV524291:UEW524292 UOR524291:UOS524292 UYN524291:UYO524292 VIJ524291:VIK524292 VSF524291:VSG524292 WCB524291:WCC524292 WLX524291:WLY524292 WVT524291:WVU524292 JH589827:JI589828 TD589827:TE589828 ACZ589827:ADA589828 AMV589827:AMW589828 AWR589827:AWS589828 BGN589827:BGO589828 BQJ589827:BQK589828 CAF589827:CAG589828 CKB589827:CKC589828 CTX589827:CTY589828 DDT589827:DDU589828 DNP589827:DNQ589828 DXL589827:DXM589828 EHH589827:EHI589828 ERD589827:ERE589828 FAZ589827:FBA589828 FKV589827:FKW589828 FUR589827:FUS589828 GEN589827:GEO589828 GOJ589827:GOK589828 GYF589827:GYG589828 HIB589827:HIC589828 HRX589827:HRY589828 IBT589827:IBU589828 ILP589827:ILQ589828 IVL589827:IVM589828 JFH589827:JFI589828 JPD589827:JPE589828 JYZ589827:JZA589828 KIV589827:KIW589828 KSR589827:KSS589828 LCN589827:LCO589828 LMJ589827:LMK589828 LWF589827:LWG589828 MGB589827:MGC589828 MPX589827:MPY589828 MZT589827:MZU589828 NJP589827:NJQ589828 NTL589827:NTM589828 ODH589827:ODI589828 OND589827:ONE589828 OWZ589827:OXA589828 PGV589827:PGW589828 PQR589827:PQS589828 QAN589827:QAO589828 QKJ589827:QKK589828 QUF589827:QUG589828 REB589827:REC589828 RNX589827:RNY589828 RXT589827:RXU589828 SHP589827:SHQ589828 SRL589827:SRM589828 TBH589827:TBI589828 TLD589827:TLE589828 TUZ589827:TVA589828 UEV589827:UEW589828 UOR589827:UOS589828 UYN589827:UYO589828 VIJ589827:VIK589828 VSF589827:VSG589828 WCB589827:WCC589828 WLX589827:WLY589828 WVT589827:WVU589828 JH655363:JI655364 TD655363:TE655364 ACZ655363:ADA655364 AMV655363:AMW655364 AWR655363:AWS655364 BGN655363:BGO655364 BQJ655363:BQK655364 CAF655363:CAG655364 CKB655363:CKC655364 CTX655363:CTY655364 DDT655363:DDU655364 DNP655363:DNQ655364 DXL655363:DXM655364 EHH655363:EHI655364 ERD655363:ERE655364 FAZ655363:FBA655364 FKV655363:FKW655364 FUR655363:FUS655364 GEN655363:GEO655364 GOJ655363:GOK655364 GYF655363:GYG655364 HIB655363:HIC655364 HRX655363:HRY655364 IBT655363:IBU655364 ILP655363:ILQ655364 IVL655363:IVM655364 JFH655363:JFI655364 JPD655363:JPE655364 JYZ655363:JZA655364 KIV655363:KIW655364 KSR655363:KSS655364 LCN655363:LCO655364 LMJ655363:LMK655364 LWF655363:LWG655364 MGB655363:MGC655364 MPX655363:MPY655364 MZT655363:MZU655364 NJP655363:NJQ655364 NTL655363:NTM655364 ODH655363:ODI655364 OND655363:ONE655364 OWZ655363:OXA655364 PGV655363:PGW655364 PQR655363:PQS655364 QAN655363:QAO655364 QKJ655363:QKK655364 QUF655363:QUG655364 REB655363:REC655364 RNX655363:RNY655364 RXT655363:RXU655364 SHP655363:SHQ655364 SRL655363:SRM655364 TBH655363:TBI655364 TLD655363:TLE655364 TUZ655363:TVA655364 UEV655363:UEW655364 UOR655363:UOS655364 UYN655363:UYO655364 VIJ655363:VIK655364 VSF655363:VSG655364 WCB655363:WCC655364 WLX655363:WLY655364 WVT655363:WVU655364 JH720899:JI720900 TD720899:TE720900 ACZ720899:ADA720900 AMV720899:AMW720900 AWR720899:AWS720900 BGN720899:BGO720900 BQJ720899:BQK720900 CAF720899:CAG720900 CKB720899:CKC720900 CTX720899:CTY720900 DDT720899:DDU720900 DNP720899:DNQ720900 DXL720899:DXM720900 EHH720899:EHI720900 ERD720899:ERE720900 FAZ720899:FBA720900 FKV720899:FKW720900 FUR720899:FUS720900 GEN720899:GEO720900 GOJ720899:GOK720900 GYF720899:GYG720900 HIB720899:HIC720900 HRX720899:HRY720900 IBT720899:IBU720900 ILP720899:ILQ720900 IVL720899:IVM720900 JFH720899:JFI720900 JPD720899:JPE720900 JYZ720899:JZA720900 KIV720899:KIW720900 KSR720899:KSS720900 LCN720899:LCO720900 LMJ720899:LMK720900 LWF720899:LWG720900 MGB720899:MGC720900 MPX720899:MPY720900 MZT720899:MZU720900 NJP720899:NJQ720900 NTL720899:NTM720900 ODH720899:ODI720900 OND720899:ONE720900 OWZ720899:OXA720900 PGV720899:PGW720900 PQR720899:PQS720900 QAN720899:QAO720900 QKJ720899:QKK720900 QUF720899:QUG720900 REB720899:REC720900 RNX720899:RNY720900 RXT720899:RXU720900 SHP720899:SHQ720900 SRL720899:SRM720900 TBH720899:TBI720900 TLD720899:TLE720900 TUZ720899:TVA720900 UEV720899:UEW720900 UOR720899:UOS720900 UYN720899:UYO720900 VIJ720899:VIK720900 VSF720899:VSG720900 WCB720899:WCC720900 WLX720899:WLY720900 WVT720899:WVU720900 JH786435:JI786436 TD786435:TE786436 ACZ786435:ADA786436 AMV786435:AMW786436 AWR786435:AWS786436 BGN786435:BGO786436 BQJ786435:BQK786436 CAF786435:CAG786436 CKB786435:CKC786436 CTX786435:CTY786436 DDT786435:DDU786436 DNP786435:DNQ786436 DXL786435:DXM786436 EHH786435:EHI786436 ERD786435:ERE786436 FAZ786435:FBA786436 FKV786435:FKW786436 FUR786435:FUS786436 GEN786435:GEO786436 GOJ786435:GOK786436 GYF786435:GYG786436 HIB786435:HIC786436 HRX786435:HRY786436 IBT786435:IBU786436 ILP786435:ILQ786436 IVL786435:IVM786436 JFH786435:JFI786436 JPD786435:JPE786436 JYZ786435:JZA786436 KIV786435:KIW786436 KSR786435:KSS786436 LCN786435:LCO786436 LMJ786435:LMK786436 LWF786435:LWG786436 MGB786435:MGC786436 MPX786435:MPY786436 MZT786435:MZU786436 NJP786435:NJQ786436 NTL786435:NTM786436 ODH786435:ODI786436 OND786435:ONE786436 OWZ786435:OXA786436 PGV786435:PGW786436 PQR786435:PQS786436 QAN786435:QAO786436 QKJ786435:QKK786436 QUF786435:QUG786436 REB786435:REC786436 RNX786435:RNY786436 RXT786435:RXU786436 SHP786435:SHQ786436 SRL786435:SRM786436 TBH786435:TBI786436 TLD786435:TLE786436 TUZ786435:TVA786436 UEV786435:UEW786436 UOR786435:UOS786436 UYN786435:UYO786436 VIJ786435:VIK786436 VSF786435:VSG786436 WCB786435:WCC786436 WLX786435:WLY786436 WVT786435:WVU786436 JH851971:JI851972 TD851971:TE851972 ACZ851971:ADA851972 AMV851971:AMW851972 AWR851971:AWS851972 BGN851971:BGO851972 BQJ851971:BQK851972 CAF851971:CAG851972 CKB851971:CKC851972 CTX851971:CTY851972 DDT851971:DDU851972 DNP851971:DNQ851972 DXL851971:DXM851972 EHH851971:EHI851972 ERD851971:ERE851972 FAZ851971:FBA851972 FKV851971:FKW851972 FUR851971:FUS851972 GEN851971:GEO851972 GOJ851971:GOK851972 GYF851971:GYG851972 HIB851971:HIC851972 HRX851971:HRY851972 IBT851971:IBU851972 ILP851971:ILQ851972 IVL851971:IVM851972 JFH851971:JFI851972 JPD851971:JPE851972 JYZ851971:JZA851972 KIV851971:KIW851972 KSR851971:KSS851972 LCN851971:LCO851972 LMJ851971:LMK851972 LWF851971:LWG851972 MGB851971:MGC851972 MPX851971:MPY851972 MZT851971:MZU851972 NJP851971:NJQ851972 NTL851971:NTM851972 ODH851971:ODI851972 OND851971:ONE851972 OWZ851971:OXA851972 PGV851971:PGW851972 PQR851971:PQS851972 QAN851971:QAO851972 QKJ851971:QKK851972 QUF851971:QUG851972 REB851971:REC851972 RNX851971:RNY851972 RXT851971:RXU851972 SHP851971:SHQ851972 SRL851971:SRM851972 TBH851971:TBI851972 TLD851971:TLE851972 TUZ851971:TVA851972 UEV851971:UEW851972 UOR851971:UOS851972 UYN851971:UYO851972 VIJ851971:VIK851972 VSF851971:VSG851972 WCB851971:WCC851972 WLX851971:WLY851972 WVT851971:WVU851972 JH917507:JI917508 TD917507:TE917508 ACZ917507:ADA917508 AMV917507:AMW917508 AWR917507:AWS917508 BGN917507:BGO917508 BQJ917507:BQK917508 CAF917507:CAG917508 CKB917507:CKC917508 CTX917507:CTY917508 DDT917507:DDU917508 DNP917507:DNQ917508 DXL917507:DXM917508 EHH917507:EHI917508 ERD917507:ERE917508 FAZ917507:FBA917508 FKV917507:FKW917508 FUR917507:FUS917508 GEN917507:GEO917508 GOJ917507:GOK917508 GYF917507:GYG917508 HIB917507:HIC917508 HRX917507:HRY917508 IBT917507:IBU917508 ILP917507:ILQ917508 IVL917507:IVM917508 JFH917507:JFI917508 JPD917507:JPE917508 JYZ917507:JZA917508 KIV917507:KIW917508 KSR917507:KSS917508 LCN917507:LCO917508 LMJ917507:LMK917508 LWF917507:LWG917508 MGB917507:MGC917508 MPX917507:MPY917508 MZT917507:MZU917508 NJP917507:NJQ917508 NTL917507:NTM917508 ODH917507:ODI917508 OND917507:ONE917508 OWZ917507:OXA917508 PGV917507:PGW917508 PQR917507:PQS917508 QAN917507:QAO917508 QKJ917507:QKK917508 QUF917507:QUG917508 REB917507:REC917508 RNX917507:RNY917508 RXT917507:RXU917508 SHP917507:SHQ917508 SRL917507:SRM917508 TBH917507:TBI917508 TLD917507:TLE917508 TUZ917507:TVA917508 UEV917507:UEW917508 UOR917507:UOS917508 UYN917507:UYO917508 VIJ917507:VIK917508 VSF917507:VSG917508 WCB917507:WCC917508 WLX917507:WLY917508 WVT917507:WVU917508 JH983043:JI983044 TD983043:TE983044 ACZ983043:ADA983044 AMV983043:AMW983044 AWR983043:AWS983044 BGN983043:BGO983044 BQJ983043:BQK983044 CAF983043:CAG983044 CKB983043:CKC983044 CTX983043:CTY983044 DDT983043:DDU983044 DNP983043:DNQ983044 DXL983043:DXM983044 EHH983043:EHI983044 ERD983043:ERE983044 FAZ983043:FBA983044 FKV983043:FKW983044 FUR983043:FUS983044 GEN983043:GEO983044 GOJ983043:GOK983044 GYF983043:GYG983044 HIB983043:HIC983044 HRX983043:HRY983044 IBT983043:IBU983044 ILP983043:ILQ983044 IVL983043:IVM983044 JFH983043:JFI983044 JPD983043:JPE983044 JYZ983043:JZA983044 KIV983043:KIW983044 KSR983043:KSS983044 LCN983043:LCO983044 LMJ983043:LMK983044 LWF983043:LWG983044 MGB983043:MGC983044 MPX983043:MPY983044 MZT983043:MZU983044 NJP983043:NJQ983044 NTL983043:NTM983044 ODH983043:ODI983044 OND983043:ONE983044 OWZ983043:OXA983044 PGV983043:PGW983044 PQR983043:PQS983044 QAN983043:QAO983044 QKJ983043:QKK983044 QUF983043:QUG983044 REB983043:REC983044 RNX983043:RNY983044 RXT983043:RXU983044 SHP983043:SHQ983044 SRL983043:SRM983044 TBH983043:TBI983044 TLD983043:TLE983044 TUZ983043:TVA983044 UEV983043:UEW983044 UOR983043:UOS983044 UYN983043:UYO983044 VIJ983043:VIK983044 VSF983043:VSG983044 WCB983043:WCC983044 WLX983043:WLY983044 WVT983043:WVU983044 WVH983048:WVI983049 IV6:IW7 SR6:SS7 ACN6:ACO7 AMJ6:AMK7 AWF6:AWG7 BGB6:BGC7 BPX6:BPY7 BZT6:BZU7 CJP6:CJQ7 CTL6:CTM7 DDH6:DDI7 DND6:DNE7 DWZ6:DXA7 EGV6:EGW7 EQR6:EQS7 FAN6:FAO7 FKJ6:FKK7 FUF6:FUG7 GEB6:GEC7 GNX6:GNY7 GXT6:GXU7 HHP6:HHQ7 HRL6:HRM7 IBH6:IBI7 ILD6:ILE7 IUZ6:IVA7 JEV6:JEW7 JOR6:JOS7 JYN6:JYO7 KIJ6:KIK7 KSF6:KSG7 LCB6:LCC7 LLX6:LLY7 LVT6:LVU7 MFP6:MFQ7 MPL6:MPM7 MZH6:MZI7 NJD6:NJE7 NSZ6:NTA7 OCV6:OCW7 OMR6:OMS7 OWN6:OWO7 PGJ6:PGK7 PQF6:PQG7 QAB6:QAC7 QJX6:QJY7 QTT6:QTU7 RDP6:RDQ7 RNL6:RNM7 RXH6:RXI7 SHD6:SHE7 SQZ6:SRA7 TAV6:TAW7 TKR6:TKS7 TUN6:TUO7 UEJ6:UEK7 UOF6:UOG7 UYB6:UYC7 VHX6:VHY7 VRT6:VRU7 WBP6:WBQ7 WLL6:WLM7 WVH6:WVI7 C65534:E65535 IV65534:IW65535 SR65534:SS65535 ACN65534:ACO65535 AMJ65534:AMK65535 AWF65534:AWG65535 BGB65534:BGC65535 BPX65534:BPY65535 BZT65534:BZU65535 CJP65534:CJQ65535 CTL65534:CTM65535 DDH65534:DDI65535 DND65534:DNE65535 DWZ65534:DXA65535 EGV65534:EGW65535 EQR65534:EQS65535 FAN65534:FAO65535 FKJ65534:FKK65535 FUF65534:FUG65535 GEB65534:GEC65535 GNX65534:GNY65535 GXT65534:GXU65535 HHP65534:HHQ65535 HRL65534:HRM65535 IBH65534:IBI65535 ILD65534:ILE65535 IUZ65534:IVA65535 JEV65534:JEW65535 JOR65534:JOS65535 JYN65534:JYO65535 KIJ65534:KIK65535 KSF65534:KSG65535 LCB65534:LCC65535 LLX65534:LLY65535 LVT65534:LVU65535 MFP65534:MFQ65535 MPL65534:MPM65535 MZH65534:MZI65535 NJD65534:NJE65535 NSZ65534:NTA65535 OCV65534:OCW65535 OMR65534:OMS65535 OWN65534:OWO65535 PGJ65534:PGK65535 PQF65534:PQG65535 QAB65534:QAC65535 QJX65534:QJY65535 QTT65534:QTU65535 RDP65534:RDQ65535 RNL65534:RNM65535 RXH65534:RXI65535 SHD65534:SHE65535 SQZ65534:SRA65535 TAV65534:TAW65535 TKR65534:TKS65535 TUN65534:TUO65535 UEJ65534:UEK65535 UOF65534:UOG65535 UYB65534:UYC65535 VHX65534:VHY65535 VRT65534:VRU65535 WBP65534:WBQ65535 WLL65534:WLM65535 WVH65534:WVI65535 C131070:E131071 IV131070:IW131071 SR131070:SS131071 ACN131070:ACO131071 AMJ131070:AMK131071 AWF131070:AWG131071 BGB131070:BGC131071 BPX131070:BPY131071 BZT131070:BZU131071 CJP131070:CJQ131071 CTL131070:CTM131071 DDH131070:DDI131071 DND131070:DNE131071 DWZ131070:DXA131071 EGV131070:EGW131071 EQR131070:EQS131071 FAN131070:FAO131071 FKJ131070:FKK131071 FUF131070:FUG131071 GEB131070:GEC131071 GNX131070:GNY131071 GXT131070:GXU131071 HHP131070:HHQ131071 HRL131070:HRM131071 IBH131070:IBI131071 ILD131070:ILE131071 IUZ131070:IVA131071 JEV131070:JEW131071 JOR131070:JOS131071 JYN131070:JYO131071 KIJ131070:KIK131071 KSF131070:KSG131071 LCB131070:LCC131071 LLX131070:LLY131071 LVT131070:LVU131071 MFP131070:MFQ131071 MPL131070:MPM131071 MZH131070:MZI131071 NJD131070:NJE131071 NSZ131070:NTA131071 OCV131070:OCW131071 OMR131070:OMS131071 OWN131070:OWO131071 PGJ131070:PGK131071 PQF131070:PQG131071 QAB131070:QAC131071 QJX131070:QJY131071 QTT131070:QTU131071 RDP131070:RDQ131071 RNL131070:RNM131071 RXH131070:RXI131071 SHD131070:SHE131071 SQZ131070:SRA131071 TAV131070:TAW131071 TKR131070:TKS131071 TUN131070:TUO131071 UEJ131070:UEK131071 UOF131070:UOG131071 UYB131070:UYC131071 VHX131070:VHY131071 VRT131070:VRU131071 WBP131070:WBQ131071 WLL131070:WLM131071 WVH131070:WVI131071 C196606:E196607 IV196606:IW196607 SR196606:SS196607 ACN196606:ACO196607 AMJ196606:AMK196607 AWF196606:AWG196607 BGB196606:BGC196607 BPX196606:BPY196607 BZT196606:BZU196607 CJP196606:CJQ196607 CTL196606:CTM196607 DDH196606:DDI196607 DND196606:DNE196607 DWZ196606:DXA196607 EGV196606:EGW196607 EQR196606:EQS196607 FAN196606:FAO196607 FKJ196606:FKK196607 FUF196606:FUG196607 GEB196606:GEC196607 GNX196606:GNY196607 GXT196606:GXU196607 HHP196606:HHQ196607 HRL196606:HRM196607 IBH196606:IBI196607 ILD196606:ILE196607 IUZ196606:IVA196607 JEV196606:JEW196607 JOR196606:JOS196607 JYN196606:JYO196607 KIJ196606:KIK196607 KSF196606:KSG196607 LCB196606:LCC196607 LLX196606:LLY196607 LVT196606:LVU196607 MFP196606:MFQ196607 MPL196606:MPM196607 MZH196606:MZI196607 NJD196606:NJE196607 NSZ196606:NTA196607 OCV196606:OCW196607 OMR196606:OMS196607 OWN196606:OWO196607 PGJ196606:PGK196607 PQF196606:PQG196607 QAB196606:QAC196607 QJX196606:QJY196607 QTT196606:QTU196607 RDP196606:RDQ196607 RNL196606:RNM196607 RXH196606:RXI196607 SHD196606:SHE196607 SQZ196606:SRA196607 TAV196606:TAW196607 TKR196606:TKS196607 TUN196606:TUO196607 UEJ196606:UEK196607 UOF196606:UOG196607 UYB196606:UYC196607 VHX196606:VHY196607 VRT196606:VRU196607 WBP196606:WBQ196607 WLL196606:WLM196607 WVH196606:WVI196607 C262142:E262143 IV262142:IW262143 SR262142:SS262143 ACN262142:ACO262143 AMJ262142:AMK262143 AWF262142:AWG262143 BGB262142:BGC262143 BPX262142:BPY262143 BZT262142:BZU262143 CJP262142:CJQ262143 CTL262142:CTM262143 DDH262142:DDI262143 DND262142:DNE262143 DWZ262142:DXA262143 EGV262142:EGW262143 EQR262142:EQS262143 FAN262142:FAO262143 FKJ262142:FKK262143 FUF262142:FUG262143 GEB262142:GEC262143 GNX262142:GNY262143 GXT262142:GXU262143 HHP262142:HHQ262143 HRL262142:HRM262143 IBH262142:IBI262143 ILD262142:ILE262143 IUZ262142:IVA262143 JEV262142:JEW262143 JOR262142:JOS262143 JYN262142:JYO262143 KIJ262142:KIK262143 KSF262142:KSG262143 LCB262142:LCC262143 LLX262142:LLY262143 LVT262142:LVU262143 MFP262142:MFQ262143 MPL262142:MPM262143 MZH262142:MZI262143 NJD262142:NJE262143 NSZ262142:NTA262143 OCV262142:OCW262143 OMR262142:OMS262143 OWN262142:OWO262143 PGJ262142:PGK262143 PQF262142:PQG262143 QAB262142:QAC262143 QJX262142:QJY262143 QTT262142:QTU262143 RDP262142:RDQ262143 RNL262142:RNM262143 RXH262142:RXI262143 SHD262142:SHE262143 SQZ262142:SRA262143 TAV262142:TAW262143 TKR262142:TKS262143 TUN262142:TUO262143 UEJ262142:UEK262143 UOF262142:UOG262143 UYB262142:UYC262143 VHX262142:VHY262143 VRT262142:VRU262143 WBP262142:WBQ262143 WLL262142:WLM262143 WVH262142:WVI262143 C327678:E327679 IV327678:IW327679 SR327678:SS327679 ACN327678:ACO327679 AMJ327678:AMK327679 AWF327678:AWG327679 BGB327678:BGC327679 BPX327678:BPY327679 BZT327678:BZU327679 CJP327678:CJQ327679 CTL327678:CTM327679 DDH327678:DDI327679 DND327678:DNE327679 DWZ327678:DXA327679 EGV327678:EGW327679 EQR327678:EQS327679 FAN327678:FAO327679 FKJ327678:FKK327679 FUF327678:FUG327679 GEB327678:GEC327679 GNX327678:GNY327679 GXT327678:GXU327679 HHP327678:HHQ327679 HRL327678:HRM327679 IBH327678:IBI327679 ILD327678:ILE327679 IUZ327678:IVA327679 JEV327678:JEW327679 JOR327678:JOS327679 JYN327678:JYO327679 KIJ327678:KIK327679 KSF327678:KSG327679 LCB327678:LCC327679 LLX327678:LLY327679 LVT327678:LVU327679 MFP327678:MFQ327679 MPL327678:MPM327679 MZH327678:MZI327679 NJD327678:NJE327679 NSZ327678:NTA327679 OCV327678:OCW327679 OMR327678:OMS327679 OWN327678:OWO327679 PGJ327678:PGK327679 PQF327678:PQG327679 QAB327678:QAC327679 QJX327678:QJY327679 QTT327678:QTU327679 RDP327678:RDQ327679 RNL327678:RNM327679 RXH327678:RXI327679 SHD327678:SHE327679 SQZ327678:SRA327679 TAV327678:TAW327679 TKR327678:TKS327679 TUN327678:TUO327679 UEJ327678:UEK327679 UOF327678:UOG327679 UYB327678:UYC327679 VHX327678:VHY327679 VRT327678:VRU327679 WBP327678:WBQ327679 WLL327678:WLM327679 WVH327678:WVI327679 C393214:E393215 IV393214:IW393215 SR393214:SS393215 ACN393214:ACO393215 AMJ393214:AMK393215 AWF393214:AWG393215 BGB393214:BGC393215 BPX393214:BPY393215 BZT393214:BZU393215 CJP393214:CJQ393215 CTL393214:CTM393215 DDH393214:DDI393215 DND393214:DNE393215 DWZ393214:DXA393215 EGV393214:EGW393215 EQR393214:EQS393215 FAN393214:FAO393215 FKJ393214:FKK393215 FUF393214:FUG393215 GEB393214:GEC393215 GNX393214:GNY393215 GXT393214:GXU393215 HHP393214:HHQ393215 HRL393214:HRM393215 IBH393214:IBI393215 ILD393214:ILE393215 IUZ393214:IVA393215 JEV393214:JEW393215 JOR393214:JOS393215 JYN393214:JYO393215 KIJ393214:KIK393215 KSF393214:KSG393215 LCB393214:LCC393215 LLX393214:LLY393215 LVT393214:LVU393215 MFP393214:MFQ393215 MPL393214:MPM393215 MZH393214:MZI393215 NJD393214:NJE393215 NSZ393214:NTA393215 OCV393214:OCW393215 OMR393214:OMS393215 OWN393214:OWO393215 PGJ393214:PGK393215 PQF393214:PQG393215 QAB393214:QAC393215 QJX393214:QJY393215 QTT393214:QTU393215 RDP393214:RDQ393215 RNL393214:RNM393215 RXH393214:RXI393215 SHD393214:SHE393215 SQZ393214:SRA393215 TAV393214:TAW393215 TKR393214:TKS393215 TUN393214:TUO393215 UEJ393214:UEK393215 UOF393214:UOG393215 UYB393214:UYC393215 VHX393214:VHY393215 VRT393214:VRU393215 WBP393214:WBQ393215 WLL393214:WLM393215 WVH393214:WVI393215 C458750:E458751 IV458750:IW458751 SR458750:SS458751 ACN458750:ACO458751 AMJ458750:AMK458751 AWF458750:AWG458751 BGB458750:BGC458751 BPX458750:BPY458751 BZT458750:BZU458751 CJP458750:CJQ458751 CTL458750:CTM458751 DDH458750:DDI458751 DND458750:DNE458751 DWZ458750:DXA458751 EGV458750:EGW458751 EQR458750:EQS458751 FAN458750:FAO458751 FKJ458750:FKK458751 FUF458750:FUG458751 GEB458750:GEC458751 GNX458750:GNY458751 GXT458750:GXU458751 HHP458750:HHQ458751 HRL458750:HRM458751 IBH458750:IBI458751 ILD458750:ILE458751 IUZ458750:IVA458751 JEV458750:JEW458751 JOR458750:JOS458751 JYN458750:JYO458751 KIJ458750:KIK458751 KSF458750:KSG458751 LCB458750:LCC458751 LLX458750:LLY458751 LVT458750:LVU458751 MFP458750:MFQ458751 MPL458750:MPM458751 MZH458750:MZI458751 NJD458750:NJE458751 NSZ458750:NTA458751 OCV458750:OCW458751 OMR458750:OMS458751 OWN458750:OWO458751 PGJ458750:PGK458751 PQF458750:PQG458751 QAB458750:QAC458751 QJX458750:QJY458751 QTT458750:QTU458751 RDP458750:RDQ458751 RNL458750:RNM458751 RXH458750:RXI458751 SHD458750:SHE458751 SQZ458750:SRA458751 TAV458750:TAW458751 TKR458750:TKS458751 TUN458750:TUO458751 UEJ458750:UEK458751 UOF458750:UOG458751 UYB458750:UYC458751 VHX458750:VHY458751 VRT458750:VRU458751 WBP458750:WBQ458751 WLL458750:WLM458751 WVH458750:WVI458751 C524286:E524287 IV524286:IW524287 SR524286:SS524287 ACN524286:ACO524287 AMJ524286:AMK524287 AWF524286:AWG524287 BGB524286:BGC524287 BPX524286:BPY524287 BZT524286:BZU524287 CJP524286:CJQ524287 CTL524286:CTM524287 DDH524286:DDI524287 DND524286:DNE524287 DWZ524286:DXA524287 EGV524286:EGW524287 EQR524286:EQS524287 FAN524286:FAO524287 FKJ524286:FKK524287 FUF524286:FUG524287 GEB524286:GEC524287 GNX524286:GNY524287 GXT524286:GXU524287 HHP524286:HHQ524287 HRL524286:HRM524287 IBH524286:IBI524287 ILD524286:ILE524287 IUZ524286:IVA524287 JEV524286:JEW524287 JOR524286:JOS524287 JYN524286:JYO524287 KIJ524286:KIK524287 KSF524286:KSG524287 LCB524286:LCC524287 LLX524286:LLY524287 LVT524286:LVU524287 MFP524286:MFQ524287 MPL524286:MPM524287 MZH524286:MZI524287 NJD524286:NJE524287 NSZ524286:NTA524287 OCV524286:OCW524287 OMR524286:OMS524287 OWN524286:OWO524287 PGJ524286:PGK524287 PQF524286:PQG524287 QAB524286:QAC524287 QJX524286:QJY524287 QTT524286:QTU524287 RDP524286:RDQ524287 RNL524286:RNM524287 RXH524286:RXI524287 SHD524286:SHE524287 SQZ524286:SRA524287 TAV524286:TAW524287 TKR524286:TKS524287 TUN524286:TUO524287 UEJ524286:UEK524287 UOF524286:UOG524287 UYB524286:UYC524287 VHX524286:VHY524287 VRT524286:VRU524287 WBP524286:WBQ524287 WLL524286:WLM524287 WVH524286:WVI524287 C589822:E589823 IV589822:IW589823 SR589822:SS589823 ACN589822:ACO589823 AMJ589822:AMK589823 AWF589822:AWG589823 BGB589822:BGC589823 BPX589822:BPY589823 BZT589822:BZU589823 CJP589822:CJQ589823 CTL589822:CTM589823 DDH589822:DDI589823 DND589822:DNE589823 DWZ589822:DXA589823 EGV589822:EGW589823 EQR589822:EQS589823 FAN589822:FAO589823 FKJ589822:FKK589823 FUF589822:FUG589823 GEB589822:GEC589823 GNX589822:GNY589823 GXT589822:GXU589823 HHP589822:HHQ589823 HRL589822:HRM589823 IBH589822:IBI589823 ILD589822:ILE589823 IUZ589822:IVA589823 JEV589822:JEW589823 JOR589822:JOS589823 JYN589822:JYO589823 KIJ589822:KIK589823 KSF589822:KSG589823 LCB589822:LCC589823 LLX589822:LLY589823 LVT589822:LVU589823 MFP589822:MFQ589823 MPL589822:MPM589823 MZH589822:MZI589823 NJD589822:NJE589823 NSZ589822:NTA589823 OCV589822:OCW589823 OMR589822:OMS589823 OWN589822:OWO589823 PGJ589822:PGK589823 PQF589822:PQG589823 QAB589822:QAC589823 QJX589822:QJY589823 QTT589822:QTU589823 RDP589822:RDQ589823 RNL589822:RNM589823 RXH589822:RXI589823 SHD589822:SHE589823 SQZ589822:SRA589823 TAV589822:TAW589823 TKR589822:TKS589823 TUN589822:TUO589823 UEJ589822:UEK589823 UOF589822:UOG589823 UYB589822:UYC589823 VHX589822:VHY589823 VRT589822:VRU589823 WBP589822:WBQ589823 WLL589822:WLM589823 WVH589822:WVI589823 C655358:E655359 IV655358:IW655359 SR655358:SS655359 ACN655358:ACO655359 AMJ655358:AMK655359 AWF655358:AWG655359 BGB655358:BGC655359 BPX655358:BPY655359 BZT655358:BZU655359 CJP655358:CJQ655359 CTL655358:CTM655359 DDH655358:DDI655359 DND655358:DNE655359 DWZ655358:DXA655359 EGV655358:EGW655359 EQR655358:EQS655359 FAN655358:FAO655359 FKJ655358:FKK655359 FUF655358:FUG655359 GEB655358:GEC655359 GNX655358:GNY655359 GXT655358:GXU655359 HHP655358:HHQ655359 HRL655358:HRM655359 IBH655358:IBI655359 ILD655358:ILE655359 IUZ655358:IVA655359 JEV655358:JEW655359 JOR655358:JOS655359 JYN655358:JYO655359 KIJ655358:KIK655359 KSF655358:KSG655359 LCB655358:LCC655359 LLX655358:LLY655359 LVT655358:LVU655359 MFP655358:MFQ655359 MPL655358:MPM655359 MZH655358:MZI655359 NJD655358:NJE655359 NSZ655358:NTA655359 OCV655358:OCW655359 OMR655358:OMS655359 OWN655358:OWO655359 PGJ655358:PGK655359 PQF655358:PQG655359 QAB655358:QAC655359 QJX655358:QJY655359 QTT655358:QTU655359 RDP655358:RDQ655359 RNL655358:RNM655359 RXH655358:RXI655359 SHD655358:SHE655359 SQZ655358:SRA655359 TAV655358:TAW655359 TKR655358:TKS655359 TUN655358:TUO655359 UEJ655358:UEK655359 UOF655358:UOG655359 UYB655358:UYC655359 VHX655358:VHY655359 VRT655358:VRU655359 WBP655358:WBQ655359 WLL655358:WLM655359 WVH655358:WVI655359 C720894:E720895 IV720894:IW720895 SR720894:SS720895 ACN720894:ACO720895 AMJ720894:AMK720895 AWF720894:AWG720895 BGB720894:BGC720895 BPX720894:BPY720895 BZT720894:BZU720895 CJP720894:CJQ720895 CTL720894:CTM720895 DDH720894:DDI720895 DND720894:DNE720895 DWZ720894:DXA720895 EGV720894:EGW720895 EQR720894:EQS720895 FAN720894:FAO720895 FKJ720894:FKK720895 FUF720894:FUG720895 GEB720894:GEC720895 GNX720894:GNY720895 GXT720894:GXU720895 HHP720894:HHQ720895 HRL720894:HRM720895 IBH720894:IBI720895 ILD720894:ILE720895 IUZ720894:IVA720895 JEV720894:JEW720895 JOR720894:JOS720895 JYN720894:JYO720895 KIJ720894:KIK720895 KSF720894:KSG720895 LCB720894:LCC720895 LLX720894:LLY720895 LVT720894:LVU720895 MFP720894:MFQ720895 MPL720894:MPM720895 MZH720894:MZI720895 NJD720894:NJE720895 NSZ720894:NTA720895 OCV720894:OCW720895 OMR720894:OMS720895 OWN720894:OWO720895 PGJ720894:PGK720895 PQF720894:PQG720895 QAB720894:QAC720895 QJX720894:QJY720895 QTT720894:QTU720895 RDP720894:RDQ720895 RNL720894:RNM720895 RXH720894:RXI720895 SHD720894:SHE720895 SQZ720894:SRA720895 TAV720894:TAW720895 TKR720894:TKS720895 TUN720894:TUO720895 UEJ720894:UEK720895 UOF720894:UOG720895 UYB720894:UYC720895 VHX720894:VHY720895 VRT720894:VRU720895 WBP720894:WBQ720895 WLL720894:WLM720895 WVH720894:WVI720895 C786430:E786431 IV786430:IW786431 SR786430:SS786431 ACN786430:ACO786431 AMJ786430:AMK786431 AWF786430:AWG786431 BGB786430:BGC786431 BPX786430:BPY786431 BZT786430:BZU786431 CJP786430:CJQ786431 CTL786430:CTM786431 DDH786430:DDI786431 DND786430:DNE786431 DWZ786430:DXA786431 EGV786430:EGW786431 EQR786430:EQS786431 FAN786430:FAO786431 FKJ786430:FKK786431 FUF786430:FUG786431 GEB786430:GEC786431 GNX786430:GNY786431 GXT786430:GXU786431 HHP786430:HHQ786431 HRL786430:HRM786431 IBH786430:IBI786431 ILD786430:ILE786431 IUZ786430:IVA786431 JEV786430:JEW786431 JOR786430:JOS786431 JYN786430:JYO786431 KIJ786430:KIK786431 KSF786430:KSG786431 LCB786430:LCC786431 LLX786430:LLY786431 LVT786430:LVU786431 MFP786430:MFQ786431 MPL786430:MPM786431 MZH786430:MZI786431 NJD786430:NJE786431 NSZ786430:NTA786431 OCV786430:OCW786431 OMR786430:OMS786431 OWN786430:OWO786431 PGJ786430:PGK786431 PQF786430:PQG786431 QAB786430:QAC786431 QJX786430:QJY786431 QTT786430:QTU786431 RDP786430:RDQ786431 RNL786430:RNM786431 RXH786430:RXI786431 SHD786430:SHE786431 SQZ786430:SRA786431 TAV786430:TAW786431 TKR786430:TKS786431 TUN786430:TUO786431 UEJ786430:UEK786431 UOF786430:UOG786431 UYB786430:UYC786431 VHX786430:VHY786431 VRT786430:VRU786431 WBP786430:WBQ786431 WLL786430:WLM786431 WVH786430:WVI786431 C851966:E851967 IV851966:IW851967 SR851966:SS851967 ACN851966:ACO851967 AMJ851966:AMK851967 AWF851966:AWG851967 BGB851966:BGC851967 BPX851966:BPY851967 BZT851966:BZU851967 CJP851966:CJQ851967 CTL851966:CTM851967 DDH851966:DDI851967 DND851966:DNE851967 DWZ851966:DXA851967 EGV851966:EGW851967 EQR851966:EQS851967 FAN851966:FAO851967 FKJ851966:FKK851967 FUF851966:FUG851967 GEB851966:GEC851967 GNX851966:GNY851967 GXT851966:GXU851967 HHP851966:HHQ851967 HRL851966:HRM851967 IBH851966:IBI851967 ILD851966:ILE851967 IUZ851966:IVA851967 JEV851966:JEW851967 JOR851966:JOS851967 JYN851966:JYO851967 KIJ851966:KIK851967 KSF851966:KSG851967 LCB851966:LCC851967 LLX851966:LLY851967 LVT851966:LVU851967 MFP851966:MFQ851967 MPL851966:MPM851967 MZH851966:MZI851967 NJD851966:NJE851967 NSZ851966:NTA851967 OCV851966:OCW851967 OMR851966:OMS851967 OWN851966:OWO851967 PGJ851966:PGK851967 PQF851966:PQG851967 QAB851966:QAC851967 QJX851966:QJY851967 QTT851966:QTU851967 RDP851966:RDQ851967 RNL851966:RNM851967 RXH851966:RXI851967 SHD851966:SHE851967 SQZ851966:SRA851967 TAV851966:TAW851967 TKR851966:TKS851967 TUN851966:TUO851967 UEJ851966:UEK851967 UOF851966:UOG851967 UYB851966:UYC851967 VHX851966:VHY851967 VRT851966:VRU851967 WBP851966:WBQ851967 WLL851966:WLM851967 WVH851966:WVI851967 C917502:E917503 IV917502:IW917503 SR917502:SS917503 ACN917502:ACO917503 AMJ917502:AMK917503 AWF917502:AWG917503 BGB917502:BGC917503 BPX917502:BPY917503 BZT917502:BZU917503 CJP917502:CJQ917503 CTL917502:CTM917503 DDH917502:DDI917503 DND917502:DNE917503 DWZ917502:DXA917503 EGV917502:EGW917503 EQR917502:EQS917503 FAN917502:FAO917503 FKJ917502:FKK917503 FUF917502:FUG917503 GEB917502:GEC917503 GNX917502:GNY917503 GXT917502:GXU917503 HHP917502:HHQ917503 HRL917502:HRM917503 IBH917502:IBI917503 ILD917502:ILE917503 IUZ917502:IVA917503 JEV917502:JEW917503 JOR917502:JOS917503 JYN917502:JYO917503 KIJ917502:KIK917503 KSF917502:KSG917503 LCB917502:LCC917503 LLX917502:LLY917503 LVT917502:LVU917503 MFP917502:MFQ917503 MPL917502:MPM917503 MZH917502:MZI917503 NJD917502:NJE917503 NSZ917502:NTA917503 OCV917502:OCW917503 OMR917502:OMS917503 OWN917502:OWO917503 PGJ917502:PGK917503 PQF917502:PQG917503 QAB917502:QAC917503 QJX917502:QJY917503 QTT917502:QTU917503 RDP917502:RDQ917503 RNL917502:RNM917503 RXH917502:RXI917503 SHD917502:SHE917503 SQZ917502:SRA917503 TAV917502:TAW917503 TKR917502:TKS917503 TUN917502:TUO917503 UEJ917502:UEK917503 UOF917502:UOG917503 UYB917502:UYC917503 VHX917502:VHY917503 VRT917502:VRU917503 WBP917502:WBQ917503 WLL917502:WLM917503 WVH917502:WVI917503 C983038:E983039 IV983038:IW983039 SR983038:SS983039 ACN983038:ACO983039 AMJ983038:AMK983039 AWF983038:AWG983039 BGB983038:BGC983039 BPX983038:BPY983039 BZT983038:BZU983039 CJP983038:CJQ983039 CTL983038:CTM983039 DDH983038:DDI983039 DND983038:DNE983039 DWZ983038:DXA983039 EGV983038:EGW983039 EQR983038:EQS983039 FAN983038:FAO983039 FKJ983038:FKK983039 FUF983038:FUG983039 GEB983038:GEC983039 GNX983038:GNY983039 GXT983038:GXU983039 HHP983038:HHQ983039 HRL983038:HRM983039 IBH983038:IBI983039 ILD983038:ILE983039 IUZ983038:IVA983039 JEV983038:JEW983039 JOR983038:JOS983039 JYN983038:JYO983039 KIJ983038:KIK983039 KSF983038:KSG983039 LCB983038:LCC983039 LLX983038:LLY983039 LVT983038:LVU983039 MFP983038:MFQ983039 MPL983038:MPM983039 MZH983038:MZI983039 NJD983038:NJE983039 NSZ983038:NTA983039 OCV983038:OCW983039 OMR983038:OMS983039 OWN983038:OWO983039 PGJ983038:PGK983039 PQF983038:PQG983039 QAB983038:QAC983039 QJX983038:QJY983039 QTT983038:QTU983039 RDP983038:RDQ983039 RNL983038:RNM983039 RXH983038:RXI983039 SHD983038:SHE983039 SQZ983038:SRA983039 TAV983038:TAW983039 TKR983038:TKS983039 TUN983038:TUO983039 UEJ983038:UEK983039 UOF983038:UOG983039 UYB983038:UYC983039 VHX983038:VHY983039 VRT983038:VRU983039 WBP983038:WBQ983039 WLL983038:WLM983039 WVH983038:WVI983039 WLL983048:WLM983049 IY6:IZ7 SU6:SV7 ACQ6:ACR7 AMM6:AMN7 AWI6:AWJ7 BGE6:BGF7 BQA6:BQB7 BZW6:BZX7 CJS6:CJT7 CTO6:CTP7 DDK6:DDL7 DNG6:DNH7 DXC6:DXD7 EGY6:EGZ7 EQU6:EQV7 FAQ6:FAR7 FKM6:FKN7 FUI6:FUJ7 GEE6:GEF7 GOA6:GOB7 GXW6:GXX7 HHS6:HHT7 HRO6:HRP7 IBK6:IBL7 ILG6:ILH7 IVC6:IVD7 JEY6:JEZ7 JOU6:JOV7 JYQ6:JYR7 KIM6:KIN7 KSI6:KSJ7 LCE6:LCF7 LMA6:LMB7 LVW6:LVX7 MFS6:MFT7 MPO6:MPP7 MZK6:MZL7 NJG6:NJH7 NTC6:NTD7 OCY6:OCZ7 OMU6:OMV7 OWQ6:OWR7 PGM6:PGN7 PQI6:PQJ7 QAE6:QAF7 QKA6:QKB7 QTW6:QTX7 RDS6:RDT7 RNO6:RNP7 RXK6:RXL7 SHG6:SHH7 SRC6:SRD7 TAY6:TAZ7 TKU6:TKV7 TUQ6:TUR7 UEM6:UEN7 UOI6:UOJ7 UYE6:UYF7 VIA6:VIB7 VRW6:VRX7 WBS6:WBT7 WLO6:WLP7 WVK6:WVL7 G65534:I65535 IY65534:IZ65535 SU65534:SV65535 ACQ65534:ACR65535 AMM65534:AMN65535 AWI65534:AWJ65535 BGE65534:BGF65535 BQA65534:BQB65535 BZW65534:BZX65535 CJS65534:CJT65535 CTO65534:CTP65535 DDK65534:DDL65535 DNG65534:DNH65535 DXC65534:DXD65535 EGY65534:EGZ65535 EQU65534:EQV65535 FAQ65534:FAR65535 FKM65534:FKN65535 FUI65534:FUJ65535 GEE65534:GEF65535 GOA65534:GOB65535 GXW65534:GXX65535 HHS65534:HHT65535 HRO65534:HRP65535 IBK65534:IBL65535 ILG65534:ILH65535 IVC65534:IVD65535 JEY65534:JEZ65535 JOU65534:JOV65535 JYQ65534:JYR65535 KIM65534:KIN65535 KSI65534:KSJ65535 LCE65534:LCF65535 LMA65534:LMB65535 LVW65534:LVX65535 MFS65534:MFT65535 MPO65534:MPP65535 MZK65534:MZL65535 NJG65534:NJH65535 NTC65534:NTD65535 OCY65534:OCZ65535 OMU65534:OMV65535 OWQ65534:OWR65535 PGM65534:PGN65535 PQI65534:PQJ65535 QAE65534:QAF65535 QKA65534:QKB65535 QTW65534:QTX65535 RDS65534:RDT65535 RNO65534:RNP65535 RXK65534:RXL65535 SHG65534:SHH65535 SRC65534:SRD65535 TAY65534:TAZ65535 TKU65534:TKV65535 TUQ65534:TUR65535 UEM65534:UEN65535 UOI65534:UOJ65535 UYE65534:UYF65535 VIA65534:VIB65535 VRW65534:VRX65535 WBS65534:WBT65535 WLO65534:WLP65535 WVK65534:WVL65535 G131070:I131071 IY131070:IZ131071 SU131070:SV131071 ACQ131070:ACR131071 AMM131070:AMN131071 AWI131070:AWJ131071 BGE131070:BGF131071 BQA131070:BQB131071 BZW131070:BZX131071 CJS131070:CJT131071 CTO131070:CTP131071 DDK131070:DDL131071 DNG131070:DNH131071 DXC131070:DXD131071 EGY131070:EGZ131071 EQU131070:EQV131071 FAQ131070:FAR131071 FKM131070:FKN131071 FUI131070:FUJ131071 GEE131070:GEF131071 GOA131070:GOB131071 GXW131070:GXX131071 HHS131070:HHT131071 HRO131070:HRP131071 IBK131070:IBL131071 ILG131070:ILH131071 IVC131070:IVD131071 JEY131070:JEZ131071 JOU131070:JOV131071 JYQ131070:JYR131071 KIM131070:KIN131071 KSI131070:KSJ131071 LCE131070:LCF131071 LMA131070:LMB131071 LVW131070:LVX131071 MFS131070:MFT131071 MPO131070:MPP131071 MZK131070:MZL131071 NJG131070:NJH131071 NTC131070:NTD131071 OCY131070:OCZ131071 OMU131070:OMV131071 OWQ131070:OWR131071 PGM131070:PGN131071 PQI131070:PQJ131071 QAE131070:QAF131071 QKA131070:QKB131071 QTW131070:QTX131071 RDS131070:RDT131071 RNO131070:RNP131071 RXK131070:RXL131071 SHG131070:SHH131071 SRC131070:SRD131071 TAY131070:TAZ131071 TKU131070:TKV131071 TUQ131070:TUR131071 UEM131070:UEN131071 UOI131070:UOJ131071 UYE131070:UYF131071 VIA131070:VIB131071 VRW131070:VRX131071 WBS131070:WBT131071 WLO131070:WLP131071 WVK131070:WVL131071 G196606:I196607 IY196606:IZ196607 SU196606:SV196607 ACQ196606:ACR196607 AMM196606:AMN196607 AWI196606:AWJ196607 BGE196606:BGF196607 BQA196606:BQB196607 BZW196606:BZX196607 CJS196606:CJT196607 CTO196606:CTP196607 DDK196606:DDL196607 DNG196606:DNH196607 DXC196606:DXD196607 EGY196606:EGZ196607 EQU196606:EQV196607 FAQ196606:FAR196607 FKM196606:FKN196607 FUI196606:FUJ196607 GEE196606:GEF196607 GOA196606:GOB196607 GXW196606:GXX196607 HHS196606:HHT196607 HRO196606:HRP196607 IBK196606:IBL196607 ILG196606:ILH196607 IVC196606:IVD196607 JEY196606:JEZ196607 JOU196606:JOV196607 JYQ196606:JYR196607 KIM196606:KIN196607 KSI196606:KSJ196607 LCE196606:LCF196607 LMA196606:LMB196607 LVW196606:LVX196607 MFS196606:MFT196607 MPO196606:MPP196607 MZK196606:MZL196607 NJG196606:NJH196607 NTC196606:NTD196607 OCY196606:OCZ196607 OMU196606:OMV196607 OWQ196606:OWR196607 PGM196606:PGN196607 PQI196606:PQJ196607 QAE196606:QAF196607 QKA196606:QKB196607 QTW196606:QTX196607 RDS196606:RDT196607 RNO196606:RNP196607 RXK196606:RXL196607 SHG196606:SHH196607 SRC196606:SRD196607 TAY196606:TAZ196607 TKU196606:TKV196607 TUQ196606:TUR196607 UEM196606:UEN196607 UOI196606:UOJ196607 UYE196606:UYF196607 VIA196606:VIB196607 VRW196606:VRX196607 WBS196606:WBT196607 WLO196606:WLP196607 WVK196606:WVL196607 G262142:I262143 IY262142:IZ262143 SU262142:SV262143 ACQ262142:ACR262143 AMM262142:AMN262143 AWI262142:AWJ262143 BGE262142:BGF262143 BQA262142:BQB262143 BZW262142:BZX262143 CJS262142:CJT262143 CTO262142:CTP262143 DDK262142:DDL262143 DNG262142:DNH262143 DXC262142:DXD262143 EGY262142:EGZ262143 EQU262142:EQV262143 FAQ262142:FAR262143 FKM262142:FKN262143 FUI262142:FUJ262143 GEE262142:GEF262143 GOA262142:GOB262143 GXW262142:GXX262143 HHS262142:HHT262143 HRO262142:HRP262143 IBK262142:IBL262143 ILG262142:ILH262143 IVC262142:IVD262143 JEY262142:JEZ262143 JOU262142:JOV262143 JYQ262142:JYR262143 KIM262142:KIN262143 KSI262142:KSJ262143 LCE262142:LCF262143 LMA262142:LMB262143 LVW262142:LVX262143 MFS262142:MFT262143 MPO262142:MPP262143 MZK262142:MZL262143 NJG262142:NJH262143 NTC262142:NTD262143 OCY262142:OCZ262143 OMU262142:OMV262143 OWQ262142:OWR262143 PGM262142:PGN262143 PQI262142:PQJ262143 QAE262142:QAF262143 QKA262142:QKB262143 QTW262142:QTX262143 RDS262142:RDT262143 RNO262142:RNP262143 RXK262142:RXL262143 SHG262142:SHH262143 SRC262142:SRD262143 TAY262142:TAZ262143 TKU262142:TKV262143 TUQ262142:TUR262143 UEM262142:UEN262143 UOI262142:UOJ262143 UYE262142:UYF262143 VIA262142:VIB262143 VRW262142:VRX262143 WBS262142:WBT262143 WLO262142:WLP262143 WVK262142:WVL262143 G327678:I327679 IY327678:IZ327679 SU327678:SV327679 ACQ327678:ACR327679 AMM327678:AMN327679 AWI327678:AWJ327679 BGE327678:BGF327679 BQA327678:BQB327679 BZW327678:BZX327679 CJS327678:CJT327679 CTO327678:CTP327679 DDK327678:DDL327679 DNG327678:DNH327679 DXC327678:DXD327679 EGY327678:EGZ327679 EQU327678:EQV327679 FAQ327678:FAR327679 FKM327678:FKN327679 FUI327678:FUJ327679 GEE327678:GEF327679 GOA327678:GOB327679 GXW327678:GXX327679 HHS327678:HHT327679 HRO327678:HRP327679 IBK327678:IBL327679 ILG327678:ILH327679 IVC327678:IVD327679 JEY327678:JEZ327679 JOU327678:JOV327679 JYQ327678:JYR327679 KIM327678:KIN327679 KSI327678:KSJ327679 LCE327678:LCF327679 LMA327678:LMB327679 LVW327678:LVX327679 MFS327678:MFT327679 MPO327678:MPP327679 MZK327678:MZL327679 NJG327678:NJH327679 NTC327678:NTD327679 OCY327678:OCZ327679 OMU327678:OMV327679 OWQ327678:OWR327679 PGM327678:PGN327679 PQI327678:PQJ327679 QAE327678:QAF327679 QKA327678:QKB327679 QTW327678:QTX327679 RDS327678:RDT327679 RNO327678:RNP327679 RXK327678:RXL327679 SHG327678:SHH327679 SRC327678:SRD327679 TAY327678:TAZ327679 TKU327678:TKV327679 TUQ327678:TUR327679 UEM327678:UEN327679 UOI327678:UOJ327679 UYE327678:UYF327679 VIA327678:VIB327679 VRW327678:VRX327679 WBS327678:WBT327679 WLO327678:WLP327679 WVK327678:WVL327679 G393214:I393215 IY393214:IZ393215 SU393214:SV393215 ACQ393214:ACR393215 AMM393214:AMN393215 AWI393214:AWJ393215 BGE393214:BGF393215 BQA393214:BQB393215 BZW393214:BZX393215 CJS393214:CJT393215 CTO393214:CTP393215 DDK393214:DDL393215 DNG393214:DNH393215 DXC393214:DXD393215 EGY393214:EGZ393215 EQU393214:EQV393215 FAQ393214:FAR393215 FKM393214:FKN393215 FUI393214:FUJ393215 GEE393214:GEF393215 GOA393214:GOB393215 GXW393214:GXX393215 HHS393214:HHT393215 HRO393214:HRP393215 IBK393214:IBL393215 ILG393214:ILH393215 IVC393214:IVD393215 JEY393214:JEZ393215 JOU393214:JOV393215 JYQ393214:JYR393215 KIM393214:KIN393215 KSI393214:KSJ393215 LCE393214:LCF393215 LMA393214:LMB393215 LVW393214:LVX393215 MFS393214:MFT393215 MPO393214:MPP393215 MZK393214:MZL393215 NJG393214:NJH393215 NTC393214:NTD393215 OCY393214:OCZ393215 OMU393214:OMV393215 OWQ393214:OWR393215 PGM393214:PGN393215 PQI393214:PQJ393215 QAE393214:QAF393215 QKA393214:QKB393215 QTW393214:QTX393215 RDS393214:RDT393215 RNO393214:RNP393215 RXK393214:RXL393215 SHG393214:SHH393215 SRC393214:SRD393215 TAY393214:TAZ393215 TKU393214:TKV393215 TUQ393214:TUR393215 UEM393214:UEN393215 UOI393214:UOJ393215 UYE393214:UYF393215 VIA393214:VIB393215 VRW393214:VRX393215 WBS393214:WBT393215 WLO393214:WLP393215 WVK393214:WVL393215 G458750:I458751 IY458750:IZ458751 SU458750:SV458751 ACQ458750:ACR458751 AMM458750:AMN458751 AWI458750:AWJ458751 BGE458750:BGF458751 BQA458750:BQB458751 BZW458750:BZX458751 CJS458750:CJT458751 CTO458750:CTP458751 DDK458750:DDL458751 DNG458750:DNH458751 DXC458750:DXD458751 EGY458750:EGZ458751 EQU458750:EQV458751 FAQ458750:FAR458751 FKM458750:FKN458751 FUI458750:FUJ458751 GEE458750:GEF458751 GOA458750:GOB458751 GXW458750:GXX458751 HHS458750:HHT458751 HRO458750:HRP458751 IBK458750:IBL458751 ILG458750:ILH458751 IVC458750:IVD458751 JEY458750:JEZ458751 JOU458750:JOV458751 JYQ458750:JYR458751 KIM458750:KIN458751 KSI458750:KSJ458751 LCE458750:LCF458751 LMA458750:LMB458751 LVW458750:LVX458751 MFS458750:MFT458751 MPO458750:MPP458751 MZK458750:MZL458751 NJG458750:NJH458751 NTC458750:NTD458751 OCY458750:OCZ458751 OMU458750:OMV458751 OWQ458750:OWR458751 PGM458750:PGN458751 PQI458750:PQJ458751 QAE458750:QAF458751 QKA458750:QKB458751 QTW458750:QTX458751 RDS458750:RDT458751 RNO458750:RNP458751 RXK458750:RXL458751 SHG458750:SHH458751 SRC458750:SRD458751 TAY458750:TAZ458751 TKU458750:TKV458751 TUQ458750:TUR458751 UEM458750:UEN458751 UOI458750:UOJ458751 UYE458750:UYF458751 VIA458750:VIB458751 VRW458750:VRX458751 WBS458750:WBT458751 WLO458750:WLP458751 WVK458750:WVL458751 G524286:I524287 IY524286:IZ524287 SU524286:SV524287 ACQ524286:ACR524287 AMM524286:AMN524287 AWI524286:AWJ524287 BGE524286:BGF524287 BQA524286:BQB524287 BZW524286:BZX524287 CJS524286:CJT524287 CTO524286:CTP524287 DDK524286:DDL524287 DNG524286:DNH524287 DXC524286:DXD524287 EGY524286:EGZ524287 EQU524286:EQV524287 FAQ524286:FAR524287 FKM524286:FKN524287 FUI524286:FUJ524287 GEE524286:GEF524287 GOA524286:GOB524287 GXW524286:GXX524287 HHS524286:HHT524287 HRO524286:HRP524287 IBK524286:IBL524287 ILG524286:ILH524287 IVC524286:IVD524287 JEY524286:JEZ524287 JOU524286:JOV524287 JYQ524286:JYR524287 KIM524286:KIN524287 KSI524286:KSJ524287 LCE524286:LCF524287 LMA524286:LMB524287 LVW524286:LVX524287 MFS524286:MFT524287 MPO524286:MPP524287 MZK524286:MZL524287 NJG524286:NJH524287 NTC524286:NTD524287 OCY524286:OCZ524287 OMU524286:OMV524287 OWQ524286:OWR524287 PGM524286:PGN524287 PQI524286:PQJ524287 QAE524286:QAF524287 QKA524286:QKB524287 QTW524286:QTX524287 RDS524286:RDT524287 RNO524286:RNP524287 RXK524286:RXL524287 SHG524286:SHH524287 SRC524286:SRD524287 TAY524286:TAZ524287 TKU524286:TKV524287 TUQ524286:TUR524287 UEM524286:UEN524287 UOI524286:UOJ524287 UYE524286:UYF524287 VIA524286:VIB524287 VRW524286:VRX524287 WBS524286:WBT524287 WLO524286:WLP524287 WVK524286:WVL524287 G589822:I589823 IY589822:IZ589823 SU589822:SV589823 ACQ589822:ACR589823 AMM589822:AMN589823 AWI589822:AWJ589823 BGE589822:BGF589823 BQA589822:BQB589823 BZW589822:BZX589823 CJS589822:CJT589823 CTO589822:CTP589823 DDK589822:DDL589823 DNG589822:DNH589823 DXC589822:DXD589823 EGY589822:EGZ589823 EQU589822:EQV589823 FAQ589822:FAR589823 FKM589822:FKN589823 FUI589822:FUJ589823 GEE589822:GEF589823 GOA589822:GOB589823 GXW589822:GXX589823 HHS589822:HHT589823 HRO589822:HRP589823 IBK589822:IBL589823 ILG589822:ILH589823 IVC589822:IVD589823 JEY589822:JEZ589823 JOU589822:JOV589823 JYQ589822:JYR589823 KIM589822:KIN589823 KSI589822:KSJ589823 LCE589822:LCF589823 LMA589822:LMB589823 LVW589822:LVX589823 MFS589822:MFT589823 MPO589822:MPP589823 MZK589822:MZL589823 NJG589822:NJH589823 NTC589822:NTD589823 OCY589822:OCZ589823 OMU589822:OMV589823 OWQ589822:OWR589823 PGM589822:PGN589823 PQI589822:PQJ589823 QAE589822:QAF589823 QKA589822:QKB589823 QTW589822:QTX589823 RDS589822:RDT589823 RNO589822:RNP589823 RXK589822:RXL589823 SHG589822:SHH589823 SRC589822:SRD589823 TAY589822:TAZ589823 TKU589822:TKV589823 TUQ589822:TUR589823 UEM589822:UEN589823 UOI589822:UOJ589823 UYE589822:UYF589823 VIA589822:VIB589823 VRW589822:VRX589823 WBS589822:WBT589823 WLO589822:WLP589823 WVK589822:WVL589823 G655358:I655359 IY655358:IZ655359 SU655358:SV655359 ACQ655358:ACR655359 AMM655358:AMN655359 AWI655358:AWJ655359 BGE655358:BGF655359 BQA655358:BQB655359 BZW655358:BZX655359 CJS655358:CJT655359 CTO655358:CTP655359 DDK655358:DDL655359 DNG655358:DNH655359 DXC655358:DXD655359 EGY655358:EGZ655359 EQU655358:EQV655359 FAQ655358:FAR655359 FKM655358:FKN655359 FUI655358:FUJ655359 GEE655358:GEF655359 GOA655358:GOB655359 GXW655358:GXX655359 HHS655358:HHT655359 HRO655358:HRP655359 IBK655358:IBL655359 ILG655358:ILH655359 IVC655358:IVD655359 JEY655358:JEZ655359 JOU655358:JOV655359 JYQ655358:JYR655359 KIM655358:KIN655359 KSI655358:KSJ655359 LCE655358:LCF655359 LMA655358:LMB655359 LVW655358:LVX655359 MFS655358:MFT655359 MPO655358:MPP655359 MZK655358:MZL655359 NJG655358:NJH655359 NTC655358:NTD655359 OCY655358:OCZ655359 OMU655358:OMV655359 OWQ655358:OWR655359 PGM655358:PGN655359 PQI655358:PQJ655359 QAE655358:QAF655359 QKA655358:QKB655359 QTW655358:QTX655359 RDS655358:RDT655359 RNO655358:RNP655359 RXK655358:RXL655359 SHG655358:SHH655359 SRC655358:SRD655359 TAY655358:TAZ655359 TKU655358:TKV655359 TUQ655358:TUR655359 UEM655358:UEN655359 UOI655358:UOJ655359 UYE655358:UYF655359 VIA655358:VIB655359 VRW655358:VRX655359 WBS655358:WBT655359 WLO655358:WLP655359 WVK655358:WVL655359 G720894:I720895 IY720894:IZ720895 SU720894:SV720895 ACQ720894:ACR720895 AMM720894:AMN720895 AWI720894:AWJ720895 BGE720894:BGF720895 BQA720894:BQB720895 BZW720894:BZX720895 CJS720894:CJT720895 CTO720894:CTP720895 DDK720894:DDL720895 DNG720894:DNH720895 DXC720894:DXD720895 EGY720894:EGZ720895 EQU720894:EQV720895 FAQ720894:FAR720895 FKM720894:FKN720895 FUI720894:FUJ720895 GEE720894:GEF720895 GOA720894:GOB720895 GXW720894:GXX720895 HHS720894:HHT720895 HRO720894:HRP720895 IBK720894:IBL720895 ILG720894:ILH720895 IVC720894:IVD720895 JEY720894:JEZ720895 JOU720894:JOV720895 JYQ720894:JYR720895 KIM720894:KIN720895 KSI720894:KSJ720895 LCE720894:LCF720895 LMA720894:LMB720895 LVW720894:LVX720895 MFS720894:MFT720895 MPO720894:MPP720895 MZK720894:MZL720895 NJG720894:NJH720895 NTC720894:NTD720895 OCY720894:OCZ720895 OMU720894:OMV720895 OWQ720894:OWR720895 PGM720894:PGN720895 PQI720894:PQJ720895 QAE720894:QAF720895 QKA720894:QKB720895 QTW720894:QTX720895 RDS720894:RDT720895 RNO720894:RNP720895 RXK720894:RXL720895 SHG720894:SHH720895 SRC720894:SRD720895 TAY720894:TAZ720895 TKU720894:TKV720895 TUQ720894:TUR720895 UEM720894:UEN720895 UOI720894:UOJ720895 UYE720894:UYF720895 VIA720894:VIB720895 VRW720894:VRX720895 WBS720894:WBT720895 WLO720894:WLP720895 WVK720894:WVL720895 G786430:I786431 IY786430:IZ786431 SU786430:SV786431 ACQ786430:ACR786431 AMM786430:AMN786431 AWI786430:AWJ786431 BGE786430:BGF786431 BQA786430:BQB786431 BZW786430:BZX786431 CJS786430:CJT786431 CTO786430:CTP786431 DDK786430:DDL786431 DNG786430:DNH786431 DXC786430:DXD786431 EGY786430:EGZ786431 EQU786430:EQV786431 FAQ786430:FAR786431 FKM786430:FKN786431 FUI786430:FUJ786431 GEE786430:GEF786431 GOA786430:GOB786431 GXW786430:GXX786431 HHS786430:HHT786431 HRO786430:HRP786431 IBK786430:IBL786431 ILG786430:ILH786431 IVC786430:IVD786431 JEY786430:JEZ786431 JOU786430:JOV786431 JYQ786430:JYR786431 KIM786430:KIN786431 KSI786430:KSJ786431 LCE786430:LCF786431 LMA786430:LMB786431 LVW786430:LVX786431 MFS786430:MFT786431 MPO786430:MPP786431 MZK786430:MZL786431 NJG786430:NJH786431 NTC786430:NTD786431 OCY786430:OCZ786431 OMU786430:OMV786431 OWQ786430:OWR786431 PGM786430:PGN786431 PQI786430:PQJ786431 QAE786430:QAF786431 QKA786430:QKB786431 QTW786430:QTX786431 RDS786430:RDT786431 RNO786430:RNP786431 RXK786430:RXL786431 SHG786430:SHH786431 SRC786430:SRD786431 TAY786430:TAZ786431 TKU786430:TKV786431 TUQ786430:TUR786431 UEM786430:UEN786431 UOI786430:UOJ786431 UYE786430:UYF786431 VIA786430:VIB786431 VRW786430:VRX786431 WBS786430:WBT786431 WLO786430:WLP786431 WVK786430:WVL786431 G851966:I851967 IY851966:IZ851967 SU851966:SV851967 ACQ851966:ACR851967 AMM851966:AMN851967 AWI851966:AWJ851967 BGE851966:BGF851967 BQA851966:BQB851967 BZW851966:BZX851967 CJS851966:CJT851967 CTO851966:CTP851967 DDK851966:DDL851967 DNG851966:DNH851967 DXC851966:DXD851967 EGY851966:EGZ851967 EQU851966:EQV851967 FAQ851966:FAR851967 FKM851966:FKN851967 FUI851966:FUJ851967 GEE851966:GEF851967 GOA851966:GOB851967 GXW851966:GXX851967 HHS851966:HHT851967 HRO851966:HRP851967 IBK851966:IBL851967 ILG851966:ILH851967 IVC851966:IVD851967 JEY851966:JEZ851967 JOU851966:JOV851967 JYQ851966:JYR851967 KIM851966:KIN851967 KSI851966:KSJ851967 LCE851966:LCF851967 LMA851966:LMB851967 LVW851966:LVX851967 MFS851966:MFT851967 MPO851966:MPP851967 MZK851966:MZL851967 NJG851966:NJH851967 NTC851966:NTD851967 OCY851966:OCZ851967 OMU851966:OMV851967 OWQ851966:OWR851967 PGM851966:PGN851967 PQI851966:PQJ851967 QAE851966:QAF851967 QKA851966:QKB851967 QTW851966:QTX851967 RDS851966:RDT851967 RNO851966:RNP851967 RXK851966:RXL851967 SHG851966:SHH851967 SRC851966:SRD851967 TAY851966:TAZ851967 TKU851966:TKV851967 TUQ851966:TUR851967 UEM851966:UEN851967 UOI851966:UOJ851967 UYE851966:UYF851967 VIA851966:VIB851967 VRW851966:VRX851967 WBS851966:WBT851967 WLO851966:WLP851967 WVK851966:WVL851967 G917502:I917503 IY917502:IZ917503 SU917502:SV917503 ACQ917502:ACR917503 AMM917502:AMN917503 AWI917502:AWJ917503 BGE917502:BGF917503 BQA917502:BQB917503 BZW917502:BZX917503 CJS917502:CJT917503 CTO917502:CTP917503 DDK917502:DDL917503 DNG917502:DNH917503 DXC917502:DXD917503 EGY917502:EGZ917503 EQU917502:EQV917503 FAQ917502:FAR917503 FKM917502:FKN917503 FUI917502:FUJ917503 GEE917502:GEF917503 GOA917502:GOB917503 GXW917502:GXX917503 HHS917502:HHT917503 HRO917502:HRP917503 IBK917502:IBL917503 ILG917502:ILH917503 IVC917502:IVD917503 JEY917502:JEZ917503 JOU917502:JOV917503 JYQ917502:JYR917503 KIM917502:KIN917503 KSI917502:KSJ917503 LCE917502:LCF917503 LMA917502:LMB917503 LVW917502:LVX917503 MFS917502:MFT917503 MPO917502:MPP917503 MZK917502:MZL917503 NJG917502:NJH917503 NTC917502:NTD917503 OCY917502:OCZ917503 OMU917502:OMV917503 OWQ917502:OWR917503 PGM917502:PGN917503 PQI917502:PQJ917503 QAE917502:QAF917503 QKA917502:QKB917503 QTW917502:QTX917503 RDS917502:RDT917503 RNO917502:RNP917503 RXK917502:RXL917503 SHG917502:SHH917503 SRC917502:SRD917503 TAY917502:TAZ917503 TKU917502:TKV917503 TUQ917502:TUR917503 UEM917502:UEN917503 UOI917502:UOJ917503 UYE917502:UYF917503 VIA917502:VIB917503 VRW917502:VRX917503 WBS917502:WBT917503 WLO917502:WLP917503 WVK917502:WVL917503 G983038:I983039 IY983038:IZ983039 SU983038:SV983039 ACQ983038:ACR983039 AMM983038:AMN983039 AWI983038:AWJ983039 BGE983038:BGF983039 BQA983038:BQB983039 BZW983038:BZX983039 CJS983038:CJT983039 CTO983038:CTP983039 DDK983038:DDL983039 DNG983038:DNH983039 DXC983038:DXD983039 EGY983038:EGZ983039 EQU983038:EQV983039 FAQ983038:FAR983039 FKM983038:FKN983039 FUI983038:FUJ983039 GEE983038:GEF983039 GOA983038:GOB983039 GXW983038:GXX983039 HHS983038:HHT983039 HRO983038:HRP983039 IBK983038:IBL983039 ILG983038:ILH983039 IVC983038:IVD983039 JEY983038:JEZ983039 JOU983038:JOV983039 JYQ983038:JYR983039 KIM983038:KIN983039 KSI983038:KSJ983039 LCE983038:LCF983039 LMA983038:LMB983039 LVW983038:LVX983039 MFS983038:MFT983039 MPO983038:MPP983039 MZK983038:MZL983039 NJG983038:NJH983039 NTC983038:NTD983039 OCY983038:OCZ983039 OMU983038:OMV983039 OWQ983038:OWR983039 PGM983038:PGN983039 PQI983038:PQJ983039 QAE983038:QAF983039 QKA983038:QKB983039 QTW983038:QTX983039 RDS983038:RDT983039 RNO983038:RNP983039 RXK983038:RXL983039 SHG983038:SHH983039 SRC983038:SRD983039 TAY983038:TAZ983039 TKU983038:TKV983039 TUQ983038:TUR983039 UEM983038:UEN983039 UOI983038:UOJ983039 UYE983038:UYF983039 VIA983038:VIB983039 VRW983038:VRX983039 WBS983038:WBT983039 WLO983038:WLP983039 WVK983038:WVL983039 WBP983048:WBQ983049 JB6:JC7 SX6:SY7 ACT6:ACU7 AMP6:AMQ7 AWL6:AWM7 BGH6:BGI7 BQD6:BQE7 BZZ6:CAA7 CJV6:CJW7 CTR6:CTS7 DDN6:DDO7 DNJ6:DNK7 DXF6:DXG7 EHB6:EHC7 EQX6:EQY7 FAT6:FAU7 FKP6:FKQ7 FUL6:FUM7 GEH6:GEI7 GOD6:GOE7 GXZ6:GYA7 HHV6:HHW7 HRR6:HRS7 IBN6:IBO7 ILJ6:ILK7 IVF6:IVG7 JFB6:JFC7 JOX6:JOY7 JYT6:JYU7 KIP6:KIQ7 KSL6:KSM7 LCH6:LCI7 LMD6:LME7 LVZ6:LWA7 MFV6:MFW7 MPR6:MPS7 MZN6:MZO7 NJJ6:NJK7 NTF6:NTG7 ODB6:ODC7 OMX6:OMY7 OWT6:OWU7 PGP6:PGQ7 PQL6:PQM7 QAH6:QAI7 QKD6:QKE7 QTZ6:QUA7 RDV6:RDW7 RNR6:RNS7 RXN6:RXO7 SHJ6:SHK7 SRF6:SRG7 TBB6:TBC7 TKX6:TKY7 TUT6:TUU7 UEP6:UEQ7 UOL6:UOM7 UYH6:UYI7 VID6:VIE7 VRZ6:VSA7 WBV6:WBW7 WLR6:WLS7 WVN6:WVO7 K65534:M65535 JB65534:JC65535 SX65534:SY65535 ACT65534:ACU65535 AMP65534:AMQ65535 AWL65534:AWM65535 BGH65534:BGI65535 BQD65534:BQE65535 BZZ65534:CAA65535 CJV65534:CJW65535 CTR65534:CTS65535 DDN65534:DDO65535 DNJ65534:DNK65535 DXF65534:DXG65535 EHB65534:EHC65535 EQX65534:EQY65535 FAT65534:FAU65535 FKP65534:FKQ65535 FUL65534:FUM65535 GEH65534:GEI65535 GOD65534:GOE65535 GXZ65534:GYA65535 HHV65534:HHW65535 HRR65534:HRS65535 IBN65534:IBO65535 ILJ65534:ILK65535 IVF65534:IVG65535 JFB65534:JFC65535 JOX65534:JOY65535 JYT65534:JYU65535 KIP65534:KIQ65535 KSL65534:KSM65535 LCH65534:LCI65535 LMD65534:LME65535 LVZ65534:LWA65535 MFV65534:MFW65535 MPR65534:MPS65535 MZN65534:MZO65535 NJJ65534:NJK65535 NTF65534:NTG65535 ODB65534:ODC65535 OMX65534:OMY65535 OWT65534:OWU65535 PGP65534:PGQ65535 PQL65534:PQM65535 QAH65534:QAI65535 QKD65534:QKE65535 QTZ65534:QUA65535 RDV65534:RDW65535 RNR65534:RNS65535 RXN65534:RXO65535 SHJ65534:SHK65535 SRF65534:SRG65535 TBB65534:TBC65535 TKX65534:TKY65535 TUT65534:TUU65535 UEP65534:UEQ65535 UOL65534:UOM65535 UYH65534:UYI65535 VID65534:VIE65535 VRZ65534:VSA65535 WBV65534:WBW65535 WLR65534:WLS65535 WVN65534:WVO65535 K131070:M131071 JB131070:JC131071 SX131070:SY131071 ACT131070:ACU131071 AMP131070:AMQ131071 AWL131070:AWM131071 BGH131070:BGI131071 BQD131070:BQE131071 BZZ131070:CAA131071 CJV131070:CJW131071 CTR131070:CTS131071 DDN131070:DDO131071 DNJ131070:DNK131071 DXF131070:DXG131071 EHB131070:EHC131071 EQX131070:EQY131071 FAT131070:FAU131071 FKP131070:FKQ131071 FUL131070:FUM131071 GEH131070:GEI131071 GOD131070:GOE131071 GXZ131070:GYA131071 HHV131070:HHW131071 HRR131070:HRS131071 IBN131070:IBO131071 ILJ131070:ILK131071 IVF131070:IVG131071 JFB131070:JFC131071 JOX131070:JOY131071 JYT131070:JYU131071 KIP131070:KIQ131071 KSL131070:KSM131071 LCH131070:LCI131071 LMD131070:LME131071 LVZ131070:LWA131071 MFV131070:MFW131071 MPR131070:MPS131071 MZN131070:MZO131071 NJJ131070:NJK131071 NTF131070:NTG131071 ODB131070:ODC131071 OMX131070:OMY131071 OWT131070:OWU131071 PGP131070:PGQ131071 PQL131070:PQM131071 QAH131070:QAI131071 QKD131070:QKE131071 QTZ131070:QUA131071 RDV131070:RDW131071 RNR131070:RNS131071 RXN131070:RXO131071 SHJ131070:SHK131071 SRF131070:SRG131071 TBB131070:TBC131071 TKX131070:TKY131071 TUT131070:TUU131071 UEP131070:UEQ131071 UOL131070:UOM131071 UYH131070:UYI131071 VID131070:VIE131071 VRZ131070:VSA131071 WBV131070:WBW131071 WLR131070:WLS131071 WVN131070:WVO131071 K196606:M196607 JB196606:JC196607 SX196606:SY196607 ACT196606:ACU196607 AMP196606:AMQ196607 AWL196606:AWM196607 BGH196606:BGI196607 BQD196606:BQE196607 BZZ196606:CAA196607 CJV196606:CJW196607 CTR196606:CTS196607 DDN196606:DDO196607 DNJ196606:DNK196607 DXF196606:DXG196607 EHB196606:EHC196607 EQX196606:EQY196607 FAT196606:FAU196607 FKP196606:FKQ196607 FUL196606:FUM196607 GEH196606:GEI196607 GOD196606:GOE196607 GXZ196606:GYA196607 HHV196606:HHW196607 HRR196606:HRS196607 IBN196606:IBO196607 ILJ196606:ILK196607 IVF196606:IVG196607 JFB196606:JFC196607 JOX196606:JOY196607 JYT196606:JYU196607 KIP196606:KIQ196607 KSL196606:KSM196607 LCH196606:LCI196607 LMD196606:LME196607 LVZ196606:LWA196607 MFV196606:MFW196607 MPR196606:MPS196607 MZN196606:MZO196607 NJJ196606:NJK196607 NTF196606:NTG196607 ODB196606:ODC196607 OMX196606:OMY196607 OWT196606:OWU196607 PGP196606:PGQ196607 PQL196606:PQM196607 QAH196606:QAI196607 QKD196606:QKE196607 QTZ196606:QUA196607 RDV196606:RDW196607 RNR196606:RNS196607 RXN196606:RXO196607 SHJ196606:SHK196607 SRF196606:SRG196607 TBB196606:TBC196607 TKX196606:TKY196607 TUT196606:TUU196607 UEP196606:UEQ196607 UOL196606:UOM196607 UYH196606:UYI196607 VID196606:VIE196607 VRZ196606:VSA196607 WBV196606:WBW196607 WLR196606:WLS196607 WVN196606:WVO196607 K262142:M262143 JB262142:JC262143 SX262142:SY262143 ACT262142:ACU262143 AMP262142:AMQ262143 AWL262142:AWM262143 BGH262142:BGI262143 BQD262142:BQE262143 BZZ262142:CAA262143 CJV262142:CJW262143 CTR262142:CTS262143 DDN262142:DDO262143 DNJ262142:DNK262143 DXF262142:DXG262143 EHB262142:EHC262143 EQX262142:EQY262143 FAT262142:FAU262143 FKP262142:FKQ262143 FUL262142:FUM262143 GEH262142:GEI262143 GOD262142:GOE262143 GXZ262142:GYA262143 HHV262142:HHW262143 HRR262142:HRS262143 IBN262142:IBO262143 ILJ262142:ILK262143 IVF262142:IVG262143 JFB262142:JFC262143 JOX262142:JOY262143 JYT262142:JYU262143 KIP262142:KIQ262143 KSL262142:KSM262143 LCH262142:LCI262143 LMD262142:LME262143 LVZ262142:LWA262143 MFV262142:MFW262143 MPR262142:MPS262143 MZN262142:MZO262143 NJJ262142:NJK262143 NTF262142:NTG262143 ODB262142:ODC262143 OMX262142:OMY262143 OWT262142:OWU262143 PGP262142:PGQ262143 PQL262142:PQM262143 QAH262142:QAI262143 QKD262142:QKE262143 QTZ262142:QUA262143 RDV262142:RDW262143 RNR262142:RNS262143 RXN262142:RXO262143 SHJ262142:SHK262143 SRF262142:SRG262143 TBB262142:TBC262143 TKX262142:TKY262143 TUT262142:TUU262143 UEP262142:UEQ262143 UOL262142:UOM262143 UYH262142:UYI262143 VID262142:VIE262143 VRZ262142:VSA262143 WBV262142:WBW262143 WLR262142:WLS262143 WVN262142:WVO262143 K327678:M327679 JB327678:JC327679 SX327678:SY327679 ACT327678:ACU327679 AMP327678:AMQ327679 AWL327678:AWM327679 BGH327678:BGI327679 BQD327678:BQE327679 BZZ327678:CAA327679 CJV327678:CJW327679 CTR327678:CTS327679 DDN327678:DDO327679 DNJ327678:DNK327679 DXF327678:DXG327679 EHB327678:EHC327679 EQX327678:EQY327679 FAT327678:FAU327679 FKP327678:FKQ327679 FUL327678:FUM327679 GEH327678:GEI327679 GOD327678:GOE327679 GXZ327678:GYA327679 HHV327678:HHW327679 HRR327678:HRS327679 IBN327678:IBO327679 ILJ327678:ILK327679 IVF327678:IVG327679 JFB327678:JFC327679 JOX327678:JOY327679 JYT327678:JYU327679 KIP327678:KIQ327679 KSL327678:KSM327679 LCH327678:LCI327679 LMD327678:LME327679 LVZ327678:LWA327679 MFV327678:MFW327679 MPR327678:MPS327679 MZN327678:MZO327679 NJJ327678:NJK327679 NTF327678:NTG327679 ODB327678:ODC327679 OMX327678:OMY327679 OWT327678:OWU327679 PGP327678:PGQ327679 PQL327678:PQM327679 QAH327678:QAI327679 QKD327678:QKE327679 QTZ327678:QUA327679 RDV327678:RDW327679 RNR327678:RNS327679 RXN327678:RXO327679 SHJ327678:SHK327679 SRF327678:SRG327679 TBB327678:TBC327679 TKX327678:TKY327679 TUT327678:TUU327679 UEP327678:UEQ327679 UOL327678:UOM327679 UYH327678:UYI327679 VID327678:VIE327679 VRZ327678:VSA327679 WBV327678:WBW327679 WLR327678:WLS327679 WVN327678:WVO327679 K393214:M393215 JB393214:JC393215 SX393214:SY393215 ACT393214:ACU393215 AMP393214:AMQ393215 AWL393214:AWM393215 BGH393214:BGI393215 BQD393214:BQE393215 BZZ393214:CAA393215 CJV393214:CJW393215 CTR393214:CTS393215 DDN393214:DDO393215 DNJ393214:DNK393215 DXF393214:DXG393215 EHB393214:EHC393215 EQX393214:EQY393215 FAT393214:FAU393215 FKP393214:FKQ393215 FUL393214:FUM393215 GEH393214:GEI393215 GOD393214:GOE393215 GXZ393214:GYA393215 HHV393214:HHW393215 HRR393214:HRS393215 IBN393214:IBO393215 ILJ393214:ILK393215 IVF393214:IVG393215 JFB393214:JFC393215 JOX393214:JOY393215 JYT393214:JYU393215 KIP393214:KIQ393215 KSL393214:KSM393215 LCH393214:LCI393215 LMD393214:LME393215 LVZ393214:LWA393215 MFV393214:MFW393215 MPR393214:MPS393215 MZN393214:MZO393215 NJJ393214:NJK393215 NTF393214:NTG393215 ODB393214:ODC393215 OMX393214:OMY393215 OWT393214:OWU393215 PGP393214:PGQ393215 PQL393214:PQM393215 QAH393214:QAI393215 QKD393214:QKE393215 QTZ393214:QUA393215 RDV393214:RDW393215 RNR393214:RNS393215 RXN393214:RXO393215 SHJ393214:SHK393215 SRF393214:SRG393215 TBB393214:TBC393215 TKX393214:TKY393215 TUT393214:TUU393215 UEP393214:UEQ393215 UOL393214:UOM393215 UYH393214:UYI393215 VID393214:VIE393215 VRZ393214:VSA393215 WBV393214:WBW393215 WLR393214:WLS393215 WVN393214:WVO393215 K458750:M458751 JB458750:JC458751 SX458750:SY458751 ACT458750:ACU458751 AMP458750:AMQ458751 AWL458750:AWM458751 BGH458750:BGI458751 BQD458750:BQE458751 BZZ458750:CAA458751 CJV458750:CJW458751 CTR458750:CTS458751 DDN458750:DDO458751 DNJ458750:DNK458751 DXF458750:DXG458751 EHB458750:EHC458751 EQX458750:EQY458751 FAT458750:FAU458751 FKP458750:FKQ458751 FUL458750:FUM458751 GEH458750:GEI458751 GOD458750:GOE458751 GXZ458750:GYA458751 HHV458750:HHW458751 HRR458750:HRS458751 IBN458750:IBO458751 ILJ458750:ILK458751 IVF458750:IVG458751 JFB458750:JFC458751 JOX458750:JOY458751 JYT458750:JYU458751 KIP458750:KIQ458751 KSL458750:KSM458751 LCH458750:LCI458751 LMD458750:LME458751 LVZ458750:LWA458751 MFV458750:MFW458751 MPR458750:MPS458751 MZN458750:MZO458751 NJJ458750:NJK458751 NTF458750:NTG458751 ODB458750:ODC458751 OMX458750:OMY458751 OWT458750:OWU458751 PGP458750:PGQ458751 PQL458750:PQM458751 QAH458750:QAI458751 QKD458750:QKE458751 QTZ458750:QUA458751 RDV458750:RDW458751 RNR458750:RNS458751 RXN458750:RXO458751 SHJ458750:SHK458751 SRF458750:SRG458751 TBB458750:TBC458751 TKX458750:TKY458751 TUT458750:TUU458751 UEP458750:UEQ458751 UOL458750:UOM458751 UYH458750:UYI458751 VID458750:VIE458751 VRZ458750:VSA458751 WBV458750:WBW458751 WLR458750:WLS458751 WVN458750:WVO458751 K524286:M524287 JB524286:JC524287 SX524286:SY524287 ACT524286:ACU524287 AMP524286:AMQ524287 AWL524286:AWM524287 BGH524286:BGI524287 BQD524286:BQE524287 BZZ524286:CAA524287 CJV524286:CJW524287 CTR524286:CTS524287 DDN524286:DDO524287 DNJ524286:DNK524287 DXF524286:DXG524287 EHB524286:EHC524287 EQX524286:EQY524287 FAT524286:FAU524287 FKP524286:FKQ524287 FUL524286:FUM524287 GEH524286:GEI524287 GOD524286:GOE524287 GXZ524286:GYA524287 HHV524286:HHW524287 HRR524286:HRS524287 IBN524286:IBO524287 ILJ524286:ILK524287 IVF524286:IVG524287 JFB524286:JFC524287 JOX524286:JOY524287 JYT524286:JYU524287 KIP524286:KIQ524287 KSL524286:KSM524287 LCH524286:LCI524287 LMD524286:LME524287 LVZ524286:LWA524287 MFV524286:MFW524287 MPR524286:MPS524287 MZN524286:MZO524287 NJJ524286:NJK524287 NTF524286:NTG524287 ODB524286:ODC524287 OMX524286:OMY524287 OWT524286:OWU524287 PGP524286:PGQ524287 PQL524286:PQM524287 QAH524286:QAI524287 QKD524286:QKE524287 QTZ524286:QUA524287 RDV524286:RDW524287 RNR524286:RNS524287 RXN524286:RXO524287 SHJ524286:SHK524287 SRF524286:SRG524287 TBB524286:TBC524287 TKX524286:TKY524287 TUT524286:TUU524287 UEP524286:UEQ524287 UOL524286:UOM524287 UYH524286:UYI524287 VID524286:VIE524287 VRZ524286:VSA524287 WBV524286:WBW524287 WLR524286:WLS524287 WVN524286:WVO524287 K589822:M589823 JB589822:JC589823 SX589822:SY589823 ACT589822:ACU589823 AMP589822:AMQ589823 AWL589822:AWM589823 BGH589822:BGI589823 BQD589822:BQE589823 BZZ589822:CAA589823 CJV589822:CJW589823 CTR589822:CTS589823 DDN589822:DDO589823 DNJ589822:DNK589823 DXF589822:DXG589823 EHB589822:EHC589823 EQX589822:EQY589823 FAT589822:FAU589823 FKP589822:FKQ589823 FUL589822:FUM589823 GEH589822:GEI589823 GOD589822:GOE589823 GXZ589822:GYA589823 HHV589822:HHW589823 HRR589822:HRS589823 IBN589822:IBO589823 ILJ589822:ILK589823 IVF589822:IVG589823 JFB589822:JFC589823 JOX589822:JOY589823 JYT589822:JYU589823 KIP589822:KIQ589823 KSL589822:KSM589823 LCH589822:LCI589823 LMD589822:LME589823 LVZ589822:LWA589823 MFV589822:MFW589823 MPR589822:MPS589823 MZN589822:MZO589823 NJJ589822:NJK589823 NTF589822:NTG589823 ODB589822:ODC589823 OMX589822:OMY589823 OWT589822:OWU589823 PGP589822:PGQ589823 PQL589822:PQM589823 QAH589822:QAI589823 QKD589822:QKE589823 QTZ589822:QUA589823 RDV589822:RDW589823 RNR589822:RNS589823 RXN589822:RXO589823 SHJ589822:SHK589823 SRF589822:SRG589823 TBB589822:TBC589823 TKX589822:TKY589823 TUT589822:TUU589823 UEP589822:UEQ589823 UOL589822:UOM589823 UYH589822:UYI589823 VID589822:VIE589823 VRZ589822:VSA589823 WBV589822:WBW589823 WLR589822:WLS589823 WVN589822:WVO589823 K655358:M655359 JB655358:JC655359 SX655358:SY655359 ACT655358:ACU655359 AMP655358:AMQ655359 AWL655358:AWM655359 BGH655358:BGI655359 BQD655358:BQE655359 BZZ655358:CAA655359 CJV655358:CJW655359 CTR655358:CTS655359 DDN655358:DDO655359 DNJ655358:DNK655359 DXF655358:DXG655359 EHB655358:EHC655359 EQX655358:EQY655359 FAT655358:FAU655359 FKP655358:FKQ655359 FUL655358:FUM655359 GEH655358:GEI655359 GOD655358:GOE655359 GXZ655358:GYA655359 HHV655358:HHW655359 HRR655358:HRS655359 IBN655358:IBO655359 ILJ655358:ILK655359 IVF655358:IVG655359 JFB655358:JFC655359 JOX655358:JOY655359 JYT655358:JYU655359 KIP655358:KIQ655359 KSL655358:KSM655359 LCH655358:LCI655359 LMD655358:LME655359 LVZ655358:LWA655359 MFV655358:MFW655359 MPR655358:MPS655359 MZN655358:MZO655359 NJJ655358:NJK655359 NTF655358:NTG655359 ODB655358:ODC655359 OMX655358:OMY655359 OWT655358:OWU655359 PGP655358:PGQ655359 PQL655358:PQM655359 QAH655358:QAI655359 QKD655358:QKE655359 QTZ655358:QUA655359 RDV655358:RDW655359 RNR655358:RNS655359 RXN655358:RXO655359 SHJ655358:SHK655359 SRF655358:SRG655359 TBB655358:TBC655359 TKX655358:TKY655359 TUT655358:TUU655359 UEP655358:UEQ655359 UOL655358:UOM655359 UYH655358:UYI655359 VID655358:VIE655359 VRZ655358:VSA655359 WBV655358:WBW655359 WLR655358:WLS655359 WVN655358:WVO655359 K720894:M720895 JB720894:JC720895 SX720894:SY720895 ACT720894:ACU720895 AMP720894:AMQ720895 AWL720894:AWM720895 BGH720894:BGI720895 BQD720894:BQE720895 BZZ720894:CAA720895 CJV720894:CJW720895 CTR720894:CTS720895 DDN720894:DDO720895 DNJ720894:DNK720895 DXF720894:DXG720895 EHB720894:EHC720895 EQX720894:EQY720895 FAT720894:FAU720895 FKP720894:FKQ720895 FUL720894:FUM720895 GEH720894:GEI720895 GOD720894:GOE720895 GXZ720894:GYA720895 HHV720894:HHW720895 HRR720894:HRS720895 IBN720894:IBO720895 ILJ720894:ILK720895 IVF720894:IVG720895 JFB720894:JFC720895 JOX720894:JOY720895 JYT720894:JYU720895 KIP720894:KIQ720895 KSL720894:KSM720895 LCH720894:LCI720895 LMD720894:LME720895 LVZ720894:LWA720895 MFV720894:MFW720895 MPR720894:MPS720895 MZN720894:MZO720895 NJJ720894:NJK720895 NTF720894:NTG720895 ODB720894:ODC720895 OMX720894:OMY720895 OWT720894:OWU720895 PGP720894:PGQ720895 PQL720894:PQM720895 QAH720894:QAI720895 QKD720894:QKE720895 QTZ720894:QUA720895 RDV720894:RDW720895 RNR720894:RNS720895 RXN720894:RXO720895 SHJ720894:SHK720895 SRF720894:SRG720895 TBB720894:TBC720895 TKX720894:TKY720895 TUT720894:TUU720895 UEP720894:UEQ720895 UOL720894:UOM720895 UYH720894:UYI720895 VID720894:VIE720895 VRZ720894:VSA720895 WBV720894:WBW720895 WLR720894:WLS720895 WVN720894:WVO720895 K786430:M786431 JB786430:JC786431 SX786430:SY786431 ACT786430:ACU786431 AMP786430:AMQ786431 AWL786430:AWM786431 BGH786430:BGI786431 BQD786430:BQE786431 BZZ786430:CAA786431 CJV786430:CJW786431 CTR786430:CTS786431 DDN786430:DDO786431 DNJ786430:DNK786431 DXF786430:DXG786431 EHB786430:EHC786431 EQX786430:EQY786431 FAT786430:FAU786431 FKP786430:FKQ786431 FUL786430:FUM786431 GEH786430:GEI786431 GOD786430:GOE786431 GXZ786430:GYA786431 HHV786430:HHW786431 HRR786430:HRS786431 IBN786430:IBO786431 ILJ786430:ILK786431 IVF786430:IVG786431 JFB786430:JFC786431 JOX786430:JOY786431 JYT786430:JYU786431 KIP786430:KIQ786431 KSL786430:KSM786431 LCH786430:LCI786431 LMD786430:LME786431 LVZ786430:LWA786431 MFV786430:MFW786431 MPR786430:MPS786431 MZN786430:MZO786431 NJJ786430:NJK786431 NTF786430:NTG786431 ODB786430:ODC786431 OMX786430:OMY786431 OWT786430:OWU786431 PGP786430:PGQ786431 PQL786430:PQM786431 QAH786430:QAI786431 QKD786430:QKE786431 QTZ786430:QUA786431 RDV786430:RDW786431 RNR786430:RNS786431 RXN786430:RXO786431 SHJ786430:SHK786431 SRF786430:SRG786431 TBB786430:TBC786431 TKX786430:TKY786431 TUT786430:TUU786431 UEP786430:UEQ786431 UOL786430:UOM786431 UYH786430:UYI786431 VID786430:VIE786431 VRZ786430:VSA786431 WBV786430:WBW786431 WLR786430:WLS786431 WVN786430:WVO786431 K851966:M851967 JB851966:JC851967 SX851966:SY851967 ACT851966:ACU851967 AMP851966:AMQ851967 AWL851966:AWM851967 BGH851966:BGI851967 BQD851966:BQE851967 BZZ851966:CAA851967 CJV851966:CJW851967 CTR851966:CTS851967 DDN851966:DDO851967 DNJ851966:DNK851967 DXF851966:DXG851967 EHB851966:EHC851967 EQX851966:EQY851967 FAT851966:FAU851967 FKP851966:FKQ851967 FUL851966:FUM851967 GEH851966:GEI851967 GOD851966:GOE851967 GXZ851966:GYA851967 HHV851966:HHW851967 HRR851966:HRS851967 IBN851966:IBO851967 ILJ851966:ILK851967 IVF851966:IVG851967 JFB851966:JFC851967 JOX851966:JOY851967 JYT851966:JYU851967 KIP851966:KIQ851967 KSL851966:KSM851967 LCH851966:LCI851967 LMD851966:LME851967 LVZ851966:LWA851967 MFV851966:MFW851967 MPR851966:MPS851967 MZN851966:MZO851967 NJJ851966:NJK851967 NTF851966:NTG851967 ODB851966:ODC851967 OMX851966:OMY851967 OWT851966:OWU851967 PGP851966:PGQ851967 PQL851966:PQM851967 QAH851966:QAI851967 QKD851966:QKE851967 QTZ851966:QUA851967 RDV851966:RDW851967 RNR851966:RNS851967 RXN851966:RXO851967 SHJ851966:SHK851967 SRF851966:SRG851967 TBB851966:TBC851967 TKX851966:TKY851967 TUT851966:TUU851967 UEP851966:UEQ851967 UOL851966:UOM851967 UYH851966:UYI851967 VID851966:VIE851967 VRZ851966:VSA851967 WBV851966:WBW851967 WLR851966:WLS851967 WVN851966:WVO851967 K917502:M917503 JB917502:JC917503 SX917502:SY917503 ACT917502:ACU917503 AMP917502:AMQ917503 AWL917502:AWM917503 BGH917502:BGI917503 BQD917502:BQE917503 BZZ917502:CAA917503 CJV917502:CJW917503 CTR917502:CTS917503 DDN917502:DDO917503 DNJ917502:DNK917503 DXF917502:DXG917503 EHB917502:EHC917503 EQX917502:EQY917503 FAT917502:FAU917503 FKP917502:FKQ917503 FUL917502:FUM917503 GEH917502:GEI917503 GOD917502:GOE917503 GXZ917502:GYA917503 HHV917502:HHW917503 HRR917502:HRS917503 IBN917502:IBO917503 ILJ917502:ILK917503 IVF917502:IVG917503 JFB917502:JFC917503 JOX917502:JOY917503 JYT917502:JYU917503 KIP917502:KIQ917503 KSL917502:KSM917503 LCH917502:LCI917503 LMD917502:LME917503 LVZ917502:LWA917503 MFV917502:MFW917503 MPR917502:MPS917503 MZN917502:MZO917503 NJJ917502:NJK917503 NTF917502:NTG917503 ODB917502:ODC917503 OMX917502:OMY917503 OWT917502:OWU917503 PGP917502:PGQ917503 PQL917502:PQM917503 QAH917502:QAI917503 QKD917502:QKE917503 QTZ917502:QUA917503 RDV917502:RDW917503 RNR917502:RNS917503 RXN917502:RXO917503 SHJ917502:SHK917503 SRF917502:SRG917503 TBB917502:TBC917503 TKX917502:TKY917503 TUT917502:TUU917503 UEP917502:UEQ917503 UOL917502:UOM917503 UYH917502:UYI917503 VID917502:VIE917503 VRZ917502:VSA917503 WBV917502:WBW917503 WLR917502:WLS917503 WVN917502:WVO917503 K983038:M983039 JB983038:JC983039 SX983038:SY983039 ACT983038:ACU983039 AMP983038:AMQ983039 AWL983038:AWM983039 BGH983038:BGI983039 BQD983038:BQE983039 BZZ983038:CAA983039 CJV983038:CJW983039 CTR983038:CTS983039 DDN983038:DDO983039 DNJ983038:DNK983039 DXF983038:DXG983039 EHB983038:EHC983039 EQX983038:EQY983039 FAT983038:FAU983039 FKP983038:FKQ983039 FUL983038:FUM983039 GEH983038:GEI983039 GOD983038:GOE983039 GXZ983038:GYA983039 HHV983038:HHW983039 HRR983038:HRS983039 IBN983038:IBO983039 ILJ983038:ILK983039 IVF983038:IVG983039 JFB983038:JFC983039 JOX983038:JOY983039 JYT983038:JYU983039 KIP983038:KIQ983039 KSL983038:KSM983039 LCH983038:LCI983039 LMD983038:LME983039 LVZ983038:LWA983039 MFV983038:MFW983039 MPR983038:MPS983039 MZN983038:MZO983039 NJJ983038:NJK983039 NTF983038:NTG983039 ODB983038:ODC983039 OMX983038:OMY983039 OWT983038:OWU983039 PGP983038:PGQ983039 PQL983038:PQM983039 QAH983038:QAI983039 QKD983038:QKE983039 QTZ983038:QUA983039 RDV983038:RDW983039 RNR983038:RNS983039 RXN983038:RXO983039 SHJ983038:SHK983039 SRF983038:SRG983039 TBB983038:TBC983039 TKX983038:TKY983039 TUT983038:TUU983039 UEP983038:UEQ983039 UOL983038:UOM983039 UYH983038:UYI983039 VID983038:VIE983039 VRZ983038:VSA983039 WBV983038:WBW983039 WLR983038:WLS983039 WVN983038:WVO983039 VRT983048:VRU983049 JE6:JF7 TA6:TB7 ACW6:ACX7 AMS6:AMT7 AWO6:AWP7 BGK6:BGL7 BQG6:BQH7 CAC6:CAD7 CJY6:CJZ7 CTU6:CTV7 DDQ6:DDR7 DNM6:DNN7 DXI6:DXJ7 EHE6:EHF7 ERA6:ERB7 FAW6:FAX7 FKS6:FKT7 FUO6:FUP7 GEK6:GEL7 GOG6:GOH7 GYC6:GYD7 HHY6:HHZ7 HRU6:HRV7 IBQ6:IBR7 ILM6:ILN7 IVI6:IVJ7 JFE6:JFF7 JPA6:JPB7 JYW6:JYX7 KIS6:KIT7 KSO6:KSP7 LCK6:LCL7 LMG6:LMH7 LWC6:LWD7 MFY6:MFZ7 MPU6:MPV7 MZQ6:MZR7 NJM6:NJN7 NTI6:NTJ7 ODE6:ODF7 ONA6:ONB7 OWW6:OWX7 PGS6:PGT7 PQO6:PQP7 QAK6:QAL7 QKG6:QKH7 QUC6:QUD7 RDY6:RDZ7 RNU6:RNV7 RXQ6:RXR7 SHM6:SHN7 SRI6:SRJ7 TBE6:TBF7 TLA6:TLB7 TUW6:TUX7 UES6:UET7 UOO6:UOP7 UYK6:UYL7 VIG6:VIH7 VSC6:VSD7 WBY6:WBZ7 WLU6:WLV7 WVQ6:WVR7 O65534:Q65535 JE65534:JF65535 TA65534:TB65535 ACW65534:ACX65535 AMS65534:AMT65535 AWO65534:AWP65535 BGK65534:BGL65535 BQG65534:BQH65535 CAC65534:CAD65535 CJY65534:CJZ65535 CTU65534:CTV65535 DDQ65534:DDR65535 DNM65534:DNN65535 DXI65534:DXJ65535 EHE65534:EHF65535 ERA65534:ERB65535 FAW65534:FAX65535 FKS65534:FKT65535 FUO65534:FUP65535 GEK65534:GEL65535 GOG65534:GOH65535 GYC65534:GYD65535 HHY65534:HHZ65535 HRU65534:HRV65535 IBQ65534:IBR65535 ILM65534:ILN65535 IVI65534:IVJ65535 JFE65534:JFF65535 JPA65534:JPB65535 JYW65534:JYX65535 KIS65534:KIT65535 KSO65534:KSP65535 LCK65534:LCL65535 LMG65534:LMH65535 LWC65534:LWD65535 MFY65534:MFZ65535 MPU65534:MPV65535 MZQ65534:MZR65535 NJM65534:NJN65535 NTI65534:NTJ65535 ODE65534:ODF65535 ONA65534:ONB65535 OWW65534:OWX65535 PGS65534:PGT65535 PQO65534:PQP65535 QAK65534:QAL65535 QKG65534:QKH65535 QUC65534:QUD65535 RDY65534:RDZ65535 RNU65534:RNV65535 RXQ65534:RXR65535 SHM65534:SHN65535 SRI65534:SRJ65535 TBE65534:TBF65535 TLA65534:TLB65535 TUW65534:TUX65535 UES65534:UET65535 UOO65534:UOP65535 UYK65534:UYL65535 VIG65534:VIH65535 VSC65534:VSD65535 WBY65534:WBZ65535 WLU65534:WLV65535 WVQ65534:WVR65535 O131070:Q131071 JE131070:JF131071 TA131070:TB131071 ACW131070:ACX131071 AMS131070:AMT131071 AWO131070:AWP131071 BGK131070:BGL131071 BQG131070:BQH131071 CAC131070:CAD131071 CJY131070:CJZ131071 CTU131070:CTV131071 DDQ131070:DDR131071 DNM131070:DNN131071 DXI131070:DXJ131071 EHE131070:EHF131071 ERA131070:ERB131071 FAW131070:FAX131071 FKS131070:FKT131071 FUO131070:FUP131071 GEK131070:GEL131071 GOG131070:GOH131071 GYC131070:GYD131071 HHY131070:HHZ131071 HRU131070:HRV131071 IBQ131070:IBR131071 ILM131070:ILN131071 IVI131070:IVJ131071 JFE131070:JFF131071 JPA131070:JPB131071 JYW131070:JYX131071 KIS131070:KIT131071 KSO131070:KSP131071 LCK131070:LCL131071 LMG131070:LMH131071 LWC131070:LWD131071 MFY131070:MFZ131071 MPU131070:MPV131071 MZQ131070:MZR131071 NJM131070:NJN131071 NTI131070:NTJ131071 ODE131070:ODF131071 ONA131070:ONB131071 OWW131070:OWX131071 PGS131070:PGT131071 PQO131070:PQP131071 QAK131070:QAL131071 QKG131070:QKH131071 QUC131070:QUD131071 RDY131070:RDZ131071 RNU131070:RNV131071 RXQ131070:RXR131071 SHM131070:SHN131071 SRI131070:SRJ131071 TBE131070:TBF131071 TLA131070:TLB131071 TUW131070:TUX131071 UES131070:UET131071 UOO131070:UOP131071 UYK131070:UYL131071 VIG131070:VIH131071 VSC131070:VSD131071 WBY131070:WBZ131071 WLU131070:WLV131071 WVQ131070:WVR131071 O196606:Q196607 JE196606:JF196607 TA196606:TB196607 ACW196606:ACX196607 AMS196606:AMT196607 AWO196606:AWP196607 BGK196606:BGL196607 BQG196606:BQH196607 CAC196606:CAD196607 CJY196606:CJZ196607 CTU196606:CTV196607 DDQ196606:DDR196607 DNM196606:DNN196607 DXI196606:DXJ196607 EHE196606:EHF196607 ERA196606:ERB196607 FAW196606:FAX196607 FKS196606:FKT196607 FUO196606:FUP196607 GEK196606:GEL196607 GOG196606:GOH196607 GYC196606:GYD196607 HHY196606:HHZ196607 HRU196606:HRV196607 IBQ196606:IBR196607 ILM196606:ILN196607 IVI196606:IVJ196607 JFE196606:JFF196607 JPA196606:JPB196607 JYW196606:JYX196607 KIS196606:KIT196607 KSO196606:KSP196607 LCK196606:LCL196607 LMG196606:LMH196607 LWC196606:LWD196607 MFY196606:MFZ196607 MPU196606:MPV196607 MZQ196606:MZR196607 NJM196606:NJN196607 NTI196606:NTJ196607 ODE196606:ODF196607 ONA196606:ONB196607 OWW196606:OWX196607 PGS196606:PGT196607 PQO196606:PQP196607 QAK196606:QAL196607 QKG196606:QKH196607 QUC196606:QUD196607 RDY196606:RDZ196607 RNU196606:RNV196607 RXQ196606:RXR196607 SHM196606:SHN196607 SRI196606:SRJ196607 TBE196606:TBF196607 TLA196606:TLB196607 TUW196606:TUX196607 UES196606:UET196607 UOO196606:UOP196607 UYK196606:UYL196607 VIG196606:VIH196607 VSC196606:VSD196607 WBY196606:WBZ196607 WLU196606:WLV196607 WVQ196606:WVR196607 O262142:Q262143 JE262142:JF262143 TA262142:TB262143 ACW262142:ACX262143 AMS262142:AMT262143 AWO262142:AWP262143 BGK262142:BGL262143 BQG262142:BQH262143 CAC262142:CAD262143 CJY262142:CJZ262143 CTU262142:CTV262143 DDQ262142:DDR262143 DNM262142:DNN262143 DXI262142:DXJ262143 EHE262142:EHF262143 ERA262142:ERB262143 FAW262142:FAX262143 FKS262142:FKT262143 FUO262142:FUP262143 GEK262142:GEL262143 GOG262142:GOH262143 GYC262142:GYD262143 HHY262142:HHZ262143 HRU262142:HRV262143 IBQ262142:IBR262143 ILM262142:ILN262143 IVI262142:IVJ262143 JFE262142:JFF262143 JPA262142:JPB262143 JYW262142:JYX262143 KIS262142:KIT262143 KSO262142:KSP262143 LCK262142:LCL262143 LMG262142:LMH262143 LWC262142:LWD262143 MFY262142:MFZ262143 MPU262142:MPV262143 MZQ262142:MZR262143 NJM262142:NJN262143 NTI262142:NTJ262143 ODE262142:ODF262143 ONA262142:ONB262143 OWW262142:OWX262143 PGS262142:PGT262143 PQO262142:PQP262143 QAK262142:QAL262143 QKG262142:QKH262143 QUC262142:QUD262143 RDY262142:RDZ262143 RNU262142:RNV262143 RXQ262142:RXR262143 SHM262142:SHN262143 SRI262142:SRJ262143 TBE262142:TBF262143 TLA262142:TLB262143 TUW262142:TUX262143 UES262142:UET262143 UOO262142:UOP262143 UYK262142:UYL262143 VIG262142:VIH262143 VSC262142:VSD262143 WBY262142:WBZ262143 WLU262142:WLV262143 WVQ262142:WVR262143 O327678:Q327679 JE327678:JF327679 TA327678:TB327679 ACW327678:ACX327679 AMS327678:AMT327679 AWO327678:AWP327679 BGK327678:BGL327679 BQG327678:BQH327679 CAC327678:CAD327679 CJY327678:CJZ327679 CTU327678:CTV327679 DDQ327678:DDR327679 DNM327678:DNN327679 DXI327678:DXJ327679 EHE327678:EHF327679 ERA327678:ERB327679 FAW327678:FAX327679 FKS327678:FKT327679 FUO327678:FUP327679 GEK327678:GEL327679 GOG327678:GOH327679 GYC327678:GYD327679 HHY327678:HHZ327679 HRU327678:HRV327679 IBQ327678:IBR327679 ILM327678:ILN327679 IVI327678:IVJ327679 JFE327678:JFF327679 JPA327678:JPB327679 JYW327678:JYX327679 KIS327678:KIT327679 KSO327678:KSP327679 LCK327678:LCL327679 LMG327678:LMH327679 LWC327678:LWD327679 MFY327678:MFZ327679 MPU327678:MPV327679 MZQ327678:MZR327679 NJM327678:NJN327679 NTI327678:NTJ327679 ODE327678:ODF327679 ONA327678:ONB327679 OWW327678:OWX327679 PGS327678:PGT327679 PQO327678:PQP327679 QAK327678:QAL327679 QKG327678:QKH327679 QUC327678:QUD327679 RDY327678:RDZ327679 RNU327678:RNV327679 RXQ327678:RXR327679 SHM327678:SHN327679 SRI327678:SRJ327679 TBE327678:TBF327679 TLA327678:TLB327679 TUW327678:TUX327679 UES327678:UET327679 UOO327678:UOP327679 UYK327678:UYL327679 VIG327678:VIH327679 VSC327678:VSD327679 WBY327678:WBZ327679 WLU327678:WLV327679 WVQ327678:WVR327679 O393214:Q393215 JE393214:JF393215 TA393214:TB393215 ACW393214:ACX393215 AMS393214:AMT393215 AWO393214:AWP393215 BGK393214:BGL393215 BQG393214:BQH393215 CAC393214:CAD393215 CJY393214:CJZ393215 CTU393214:CTV393215 DDQ393214:DDR393215 DNM393214:DNN393215 DXI393214:DXJ393215 EHE393214:EHF393215 ERA393214:ERB393215 FAW393214:FAX393215 FKS393214:FKT393215 FUO393214:FUP393215 GEK393214:GEL393215 GOG393214:GOH393215 GYC393214:GYD393215 HHY393214:HHZ393215 HRU393214:HRV393215 IBQ393214:IBR393215 ILM393214:ILN393215 IVI393214:IVJ393215 JFE393214:JFF393215 JPA393214:JPB393215 JYW393214:JYX393215 KIS393214:KIT393215 KSO393214:KSP393215 LCK393214:LCL393215 LMG393214:LMH393215 LWC393214:LWD393215 MFY393214:MFZ393215 MPU393214:MPV393215 MZQ393214:MZR393215 NJM393214:NJN393215 NTI393214:NTJ393215 ODE393214:ODF393215 ONA393214:ONB393215 OWW393214:OWX393215 PGS393214:PGT393215 PQO393214:PQP393215 QAK393214:QAL393215 QKG393214:QKH393215 QUC393214:QUD393215 RDY393214:RDZ393215 RNU393214:RNV393215 RXQ393214:RXR393215 SHM393214:SHN393215 SRI393214:SRJ393215 TBE393214:TBF393215 TLA393214:TLB393215 TUW393214:TUX393215 UES393214:UET393215 UOO393214:UOP393215 UYK393214:UYL393215 VIG393214:VIH393215 VSC393214:VSD393215 WBY393214:WBZ393215 WLU393214:WLV393215 WVQ393214:WVR393215 O458750:Q458751 JE458750:JF458751 TA458750:TB458751 ACW458750:ACX458751 AMS458750:AMT458751 AWO458750:AWP458751 BGK458750:BGL458751 BQG458750:BQH458751 CAC458750:CAD458751 CJY458750:CJZ458751 CTU458750:CTV458751 DDQ458750:DDR458751 DNM458750:DNN458751 DXI458750:DXJ458751 EHE458750:EHF458751 ERA458750:ERB458751 FAW458750:FAX458751 FKS458750:FKT458751 FUO458750:FUP458751 GEK458750:GEL458751 GOG458750:GOH458751 GYC458750:GYD458751 HHY458750:HHZ458751 HRU458750:HRV458751 IBQ458750:IBR458751 ILM458750:ILN458751 IVI458750:IVJ458751 JFE458750:JFF458751 JPA458750:JPB458751 JYW458750:JYX458751 KIS458750:KIT458751 KSO458750:KSP458751 LCK458750:LCL458751 LMG458750:LMH458751 LWC458750:LWD458751 MFY458750:MFZ458751 MPU458750:MPV458751 MZQ458750:MZR458751 NJM458750:NJN458751 NTI458750:NTJ458751 ODE458750:ODF458751 ONA458750:ONB458751 OWW458750:OWX458751 PGS458750:PGT458751 PQO458750:PQP458751 QAK458750:QAL458751 QKG458750:QKH458751 QUC458750:QUD458751 RDY458750:RDZ458751 RNU458750:RNV458751 RXQ458750:RXR458751 SHM458750:SHN458751 SRI458750:SRJ458751 TBE458750:TBF458751 TLA458750:TLB458751 TUW458750:TUX458751 UES458750:UET458751 UOO458750:UOP458751 UYK458750:UYL458751 VIG458750:VIH458751 VSC458750:VSD458751 WBY458750:WBZ458751 WLU458750:WLV458751 WVQ458750:WVR458751 O524286:Q524287 JE524286:JF524287 TA524286:TB524287 ACW524286:ACX524287 AMS524286:AMT524287 AWO524286:AWP524287 BGK524286:BGL524287 BQG524286:BQH524287 CAC524286:CAD524287 CJY524286:CJZ524287 CTU524286:CTV524287 DDQ524286:DDR524287 DNM524286:DNN524287 DXI524286:DXJ524287 EHE524286:EHF524287 ERA524286:ERB524287 FAW524286:FAX524287 FKS524286:FKT524287 FUO524286:FUP524287 GEK524286:GEL524287 GOG524286:GOH524287 GYC524286:GYD524287 HHY524286:HHZ524287 HRU524286:HRV524287 IBQ524286:IBR524287 ILM524286:ILN524287 IVI524286:IVJ524287 JFE524286:JFF524287 JPA524286:JPB524287 JYW524286:JYX524287 KIS524286:KIT524287 KSO524286:KSP524287 LCK524286:LCL524287 LMG524286:LMH524287 LWC524286:LWD524287 MFY524286:MFZ524287 MPU524286:MPV524287 MZQ524286:MZR524287 NJM524286:NJN524287 NTI524286:NTJ524287 ODE524286:ODF524287 ONA524286:ONB524287 OWW524286:OWX524287 PGS524286:PGT524287 PQO524286:PQP524287 QAK524286:QAL524287 QKG524286:QKH524287 QUC524286:QUD524287 RDY524286:RDZ524287 RNU524286:RNV524287 RXQ524286:RXR524287 SHM524286:SHN524287 SRI524286:SRJ524287 TBE524286:TBF524287 TLA524286:TLB524287 TUW524286:TUX524287 UES524286:UET524287 UOO524286:UOP524287 UYK524286:UYL524287 VIG524286:VIH524287 VSC524286:VSD524287 WBY524286:WBZ524287 WLU524286:WLV524287 WVQ524286:WVR524287 O589822:Q589823 JE589822:JF589823 TA589822:TB589823 ACW589822:ACX589823 AMS589822:AMT589823 AWO589822:AWP589823 BGK589822:BGL589823 BQG589822:BQH589823 CAC589822:CAD589823 CJY589822:CJZ589823 CTU589822:CTV589823 DDQ589822:DDR589823 DNM589822:DNN589823 DXI589822:DXJ589823 EHE589822:EHF589823 ERA589822:ERB589823 FAW589822:FAX589823 FKS589822:FKT589823 FUO589822:FUP589823 GEK589822:GEL589823 GOG589822:GOH589823 GYC589822:GYD589823 HHY589822:HHZ589823 HRU589822:HRV589823 IBQ589822:IBR589823 ILM589822:ILN589823 IVI589822:IVJ589823 JFE589822:JFF589823 JPA589822:JPB589823 JYW589822:JYX589823 KIS589822:KIT589823 KSO589822:KSP589823 LCK589822:LCL589823 LMG589822:LMH589823 LWC589822:LWD589823 MFY589822:MFZ589823 MPU589822:MPV589823 MZQ589822:MZR589823 NJM589822:NJN589823 NTI589822:NTJ589823 ODE589822:ODF589823 ONA589822:ONB589823 OWW589822:OWX589823 PGS589822:PGT589823 PQO589822:PQP589823 QAK589822:QAL589823 QKG589822:QKH589823 QUC589822:QUD589823 RDY589822:RDZ589823 RNU589822:RNV589823 RXQ589822:RXR589823 SHM589822:SHN589823 SRI589822:SRJ589823 TBE589822:TBF589823 TLA589822:TLB589823 TUW589822:TUX589823 UES589822:UET589823 UOO589822:UOP589823 UYK589822:UYL589823 VIG589822:VIH589823 VSC589822:VSD589823 WBY589822:WBZ589823 WLU589822:WLV589823 WVQ589822:WVR589823 O655358:Q655359 JE655358:JF655359 TA655358:TB655359 ACW655358:ACX655359 AMS655358:AMT655359 AWO655358:AWP655359 BGK655358:BGL655359 BQG655358:BQH655359 CAC655358:CAD655359 CJY655358:CJZ655359 CTU655358:CTV655359 DDQ655358:DDR655359 DNM655358:DNN655359 DXI655358:DXJ655359 EHE655358:EHF655359 ERA655358:ERB655359 FAW655358:FAX655359 FKS655358:FKT655359 FUO655358:FUP655359 GEK655358:GEL655359 GOG655358:GOH655359 GYC655358:GYD655359 HHY655358:HHZ655359 HRU655358:HRV655359 IBQ655358:IBR655359 ILM655358:ILN655359 IVI655358:IVJ655359 JFE655358:JFF655359 JPA655358:JPB655359 JYW655358:JYX655359 KIS655358:KIT655359 KSO655358:KSP655359 LCK655358:LCL655359 LMG655358:LMH655359 LWC655358:LWD655359 MFY655358:MFZ655359 MPU655358:MPV655359 MZQ655358:MZR655359 NJM655358:NJN655359 NTI655358:NTJ655359 ODE655358:ODF655359 ONA655358:ONB655359 OWW655358:OWX655359 PGS655358:PGT655359 PQO655358:PQP655359 QAK655358:QAL655359 QKG655358:QKH655359 QUC655358:QUD655359 RDY655358:RDZ655359 RNU655358:RNV655359 RXQ655358:RXR655359 SHM655358:SHN655359 SRI655358:SRJ655359 TBE655358:TBF655359 TLA655358:TLB655359 TUW655358:TUX655359 UES655358:UET655359 UOO655358:UOP655359 UYK655358:UYL655359 VIG655358:VIH655359 VSC655358:VSD655359 WBY655358:WBZ655359 WLU655358:WLV655359 WVQ655358:WVR655359 O720894:Q720895 JE720894:JF720895 TA720894:TB720895 ACW720894:ACX720895 AMS720894:AMT720895 AWO720894:AWP720895 BGK720894:BGL720895 BQG720894:BQH720895 CAC720894:CAD720895 CJY720894:CJZ720895 CTU720894:CTV720895 DDQ720894:DDR720895 DNM720894:DNN720895 DXI720894:DXJ720895 EHE720894:EHF720895 ERA720894:ERB720895 FAW720894:FAX720895 FKS720894:FKT720895 FUO720894:FUP720895 GEK720894:GEL720895 GOG720894:GOH720895 GYC720894:GYD720895 HHY720894:HHZ720895 HRU720894:HRV720895 IBQ720894:IBR720895 ILM720894:ILN720895 IVI720894:IVJ720895 JFE720894:JFF720895 JPA720894:JPB720895 JYW720894:JYX720895 KIS720894:KIT720895 KSO720894:KSP720895 LCK720894:LCL720895 LMG720894:LMH720895 LWC720894:LWD720895 MFY720894:MFZ720895 MPU720894:MPV720895 MZQ720894:MZR720895 NJM720894:NJN720895 NTI720894:NTJ720895 ODE720894:ODF720895 ONA720894:ONB720895 OWW720894:OWX720895 PGS720894:PGT720895 PQO720894:PQP720895 QAK720894:QAL720895 QKG720894:QKH720895 QUC720894:QUD720895 RDY720894:RDZ720895 RNU720894:RNV720895 RXQ720894:RXR720895 SHM720894:SHN720895 SRI720894:SRJ720895 TBE720894:TBF720895 TLA720894:TLB720895 TUW720894:TUX720895 UES720894:UET720895 UOO720894:UOP720895 UYK720894:UYL720895 VIG720894:VIH720895 VSC720894:VSD720895 WBY720894:WBZ720895 WLU720894:WLV720895 WVQ720894:WVR720895 O786430:Q786431 JE786430:JF786431 TA786430:TB786431 ACW786430:ACX786431 AMS786430:AMT786431 AWO786430:AWP786431 BGK786430:BGL786431 BQG786430:BQH786431 CAC786430:CAD786431 CJY786430:CJZ786431 CTU786430:CTV786431 DDQ786430:DDR786431 DNM786430:DNN786431 DXI786430:DXJ786431 EHE786430:EHF786431 ERA786430:ERB786431 FAW786430:FAX786431 FKS786430:FKT786431 FUO786430:FUP786431 GEK786430:GEL786431 GOG786430:GOH786431 GYC786430:GYD786431 HHY786430:HHZ786431 HRU786430:HRV786431 IBQ786430:IBR786431 ILM786430:ILN786431 IVI786430:IVJ786431 JFE786430:JFF786431 JPA786430:JPB786431 JYW786430:JYX786431 KIS786430:KIT786431 KSO786430:KSP786431 LCK786430:LCL786431 LMG786430:LMH786431 LWC786430:LWD786431 MFY786430:MFZ786431 MPU786430:MPV786431 MZQ786430:MZR786431 NJM786430:NJN786431 NTI786430:NTJ786431 ODE786430:ODF786431 ONA786430:ONB786431 OWW786430:OWX786431 PGS786430:PGT786431 PQO786430:PQP786431 QAK786430:QAL786431 QKG786430:QKH786431 QUC786430:QUD786431 RDY786430:RDZ786431 RNU786430:RNV786431 RXQ786430:RXR786431 SHM786430:SHN786431 SRI786430:SRJ786431 TBE786430:TBF786431 TLA786430:TLB786431 TUW786430:TUX786431 UES786430:UET786431 UOO786430:UOP786431 UYK786430:UYL786431 VIG786430:VIH786431 VSC786430:VSD786431 WBY786430:WBZ786431 WLU786430:WLV786431 WVQ786430:WVR786431 O851966:Q851967 JE851966:JF851967 TA851966:TB851967 ACW851966:ACX851967 AMS851966:AMT851967 AWO851966:AWP851967 BGK851966:BGL851967 BQG851966:BQH851967 CAC851966:CAD851967 CJY851966:CJZ851967 CTU851966:CTV851967 DDQ851966:DDR851967 DNM851966:DNN851967 DXI851966:DXJ851967 EHE851966:EHF851967 ERA851966:ERB851967 FAW851966:FAX851967 FKS851966:FKT851967 FUO851966:FUP851967 GEK851966:GEL851967 GOG851966:GOH851967 GYC851966:GYD851967 HHY851966:HHZ851967 HRU851966:HRV851967 IBQ851966:IBR851967 ILM851966:ILN851967 IVI851966:IVJ851967 JFE851966:JFF851967 JPA851966:JPB851967 JYW851966:JYX851967 KIS851966:KIT851967 KSO851966:KSP851967 LCK851966:LCL851967 LMG851966:LMH851967 LWC851966:LWD851967 MFY851966:MFZ851967 MPU851966:MPV851967 MZQ851966:MZR851967 NJM851966:NJN851967 NTI851966:NTJ851967 ODE851966:ODF851967 ONA851966:ONB851967 OWW851966:OWX851967 PGS851966:PGT851967 PQO851966:PQP851967 QAK851966:QAL851967 QKG851966:QKH851967 QUC851966:QUD851967 RDY851966:RDZ851967 RNU851966:RNV851967 RXQ851966:RXR851967 SHM851966:SHN851967 SRI851966:SRJ851967 TBE851966:TBF851967 TLA851966:TLB851967 TUW851966:TUX851967 UES851966:UET851967 UOO851966:UOP851967 UYK851966:UYL851967 VIG851966:VIH851967 VSC851966:VSD851967 WBY851966:WBZ851967 WLU851966:WLV851967 WVQ851966:WVR851967 O917502:Q917503 JE917502:JF917503 TA917502:TB917503 ACW917502:ACX917503 AMS917502:AMT917503 AWO917502:AWP917503 BGK917502:BGL917503 BQG917502:BQH917503 CAC917502:CAD917503 CJY917502:CJZ917503 CTU917502:CTV917503 DDQ917502:DDR917503 DNM917502:DNN917503 DXI917502:DXJ917503 EHE917502:EHF917503 ERA917502:ERB917503 FAW917502:FAX917503 FKS917502:FKT917503 FUO917502:FUP917503 GEK917502:GEL917503 GOG917502:GOH917503 GYC917502:GYD917503 HHY917502:HHZ917503 HRU917502:HRV917503 IBQ917502:IBR917503 ILM917502:ILN917503 IVI917502:IVJ917503 JFE917502:JFF917503 JPA917502:JPB917503 JYW917502:JYX917503 KIS917502:KIT917503 KSO917502:KSP917503 LCK917502:LCL917503 LMG917502:LMH917503 LWC917502:LWD917503 MFY917502:MFZ917503 MPU917502:MPV917503 MZQ917502:MZR917503 NJM917502:NJN917503 NTI917502:NTJ917503 ODE917502:ODF917503 ONA917502:ONB917503 OWW917502:OWX917503 PGS917502:PGT917503 PQO917502:PQP917503 QAK917502:QAL917503 QKG917502:QKH917503 QUC917502:QUD917503 RDY917502:RDZ917503 RNU917502:RNV917503 RXQ917502:RXR917503 SHM917502:SHN917503 SRI917502:SRJ917503 TBE917502:TBF917503 TLA917502:TLB917503 TUW917502:TUX917503 UES917502:UET917503 UOO917502:UOP917503 UYK917502:UYL917503 VIG917502:VIH917503 VSC917502:VSD917503 WBY917502:WBZ917503 WLU917502:WLV917503 WVQ917502:WVR917503 O983038:Q983039 JE983038:JF983039 TA983038:TB983039 ACW983038:ACX983039 AMS983038:AMT983039 AWO983038:AWP983039 BGK983038:BGL983039 BQG983038:BQH983039 CAC983038:CAD983039 CJY983038:CJZ983039 CTU983038:CTV983039 DDQ983038:DDR983039 DNM983038:DNN983039 DXI983038:DXJ983039 EHE983038:EHF983039 ERA983038:ERB983039 FAW983038:FAX983039 FKS983038:FKT983039 FUO983038:FUP983039 GEK983038:GEL983039 GOG983038:GOH983039 GYC983038:GYD983039 HHY983038:HHZ983039 HRU983038:HRV983039 IBQ983038:IBR983039 ILM983038:ILN983039 IVI983038:IVJ983039 JFE983038:JFF983039 JPA983038:JPB983039 JYW983038:JYX983039 KIS983038:KIT983039 KSO983038:KSP983039 LCK983038:LCL983039 LMG983038:LMH983039 LWC983038:LWD983039 MFY983038:MFZ983039 MPU983038:MPV983039 MZQ983038:MZR983039 NJM983038:NJN983039 NTI983038:NTJ983039 ODE983038:ODF983039 ONA983038:ONB983039 OWW983038:OWX983039 PGS983038:PGT983039 PQO983038:PQP983039 QAK983038:QAL983039 QKG983038:QKH983039 QUC983038:QUD983039 RDY983038:RDZ983039 RNU983038:RNV983039 RXQ983038:RXR983039 SHM983038:SHN983039 SRI983038:SRJ983039 TBE983038:TBF983039 TLA983038:TLB983039 TUW983038:TUX983039 UES983038:UET983039 UOO983038:UOP983039 UYK983038:UYL983039 VIG983038:VIH983039 VSC983038:VSD983039 WBY983038:WBZ983039 WLU983038:WLV983039 WVQ983038:WVR983039 VHX983048:VHY983049 JH6:JI7 TD6:TE7 ACZ6:ADA7 AMV6:AMW7 AWR6:AWS7 BGN6:BGO7 BQJ6:BQK7 CAF6:CAG7 CKB6:CKC7 CTX6:CTY7 DDT6:DDU7 DNP6:DNQ7 DXL6:DXM7 EHH6:EHI7 ERD6:ERE7 FAZ6:FBA7 FKV6:FKW7 FUR6:FUS7 GEN6:GEO7 GOJ6:GOK7 GYF6:GYG7 HIB6:HIC7 HRX6:HRY7 IBT6:IBU7 ILP6:ILQ7 IVL6:IVM7 JFH6:JFI7 JPD6:JPE7 JYZ6:JZA7 KIV6:KIW7 KSR6:KSS7 LCN6:LCO7 LMJ6:LMK7 LWF6:LWG7 MGB6:MGC7 MPX6:MPY7 MZT6:MZU7 NJP6:NJQ7 NTL6:NTM7 ODH6:ODI7 OND6:ONE7 OWZ6:OXA7 PGV6:PGW7 PQR6:PQS7 QAN6:QAO7 QKJ6:QKK7 QUF6:QUG7 REB6:REC7 RNX6:RNY7 RXT6:RXU7 SHP6:SHQ7 SRL6:SRM7 TBH6:TBI7 TLD6:TLE7 TUZ6:TVA7 UEV6:UEW7 UOR6:UOS7 UYN6:UYO7 VIJ6:VIK7 VSF6:VSG7 WCB6:WCC7 WLX6:WLY7 WVT6:WVU7 JH65534:JI65535 TD65534:TE65535 ACZ65534:ADA65535 AMV65534:AMW65535 AWR65534:AWS65535 BGN65534:BGO65535 BQJ65534:BQK65535 CAF65534:CAG65535 CKB65534:CKC65535 CTX65534:CTY65535 DDT65534:DDU65535 DNP65534:DNQ65535 DXL65534:DXM65535 EHH65534:EHI65535 ERD65534:ERE65535 FAZ65534:FBA65535 FKV65534:FKW65535 FUR65534:FUS65535 GEN65534:GEO65535 GOJ65534:GOK65535 GYF65534:GYG65535 HIB65534:HIC65535 HRX65534:HRY65535 IBT65534:IBU65535 ILP65534:ILQ65535 IVL65534:IVM65535 JFH65534:JFI65535 JPD65534:JPE65535 JYZ65534:JZA65535 KIV65534:KIW65535 KSR65534:KSS65535 LCN65534:LCO65535 LMJ65534:LMK65535 LWF65534:LWG65535 MGB65534:MGC65535 MPX65534:MPY65535 MZT65534:MZU65535 NJP65534:NJQ65535 NTL65534:NTM65535 ODH65534:ODI65535 OND65534:ONE65535 OWZ65534:OXA65535 PGV65534:PGW65535 PQR65534:PQS65535 QAN65534:QAO65535 QKJ65534:QKK65535 QUF65534:QUG65535 REB65534:REC65535 RNX65534:RNY65535 RXT65534:RXU65535 SHP65534:SHQ65535 SRL65534:SRM65535 TBH65534:TBI65535 TLD65534:TLE65535 TUZ65534:TVA65535 UEV65534:UEW65535 UOR65534:UOS65535 UYN65534:UYO65535 VIJ65534:VIK65535 VSF65534:VSG65535 WCB65534:WCC65535 WLX65534:WLY65535 WVT65534:WVU65535 JH131070:JI131071 TD131070:TE131071 ACZ131070:ADA131071 AMV131070:AMW131071 AWR131070:AWS131071 BGN131070:BGO131071 BQJ131070:BQK131071 CAF131070:CAG131071 CKB131070:CKC131071 CTX131070:CTY131071 DDT131070:DDU131071 DNP131070:DNQ131071 DXL131070:DXM131071 EHH131070:EHI131071 ERD131070:ERE131071 FAZ131070:FBA131071 FKV131070:FKW131071 FUR131070:FUS131071 GEN131070:GEO131071 GOJ131070:GOK131071 GYF131070:GYG131071 HIB131070:HIC131071 HRX131070:HRY131071 IBT131070:IBU131071 ILP131070:ILQ131071 IVL131070:IVM131071 JFH131070:JFI131071 JPD131070:JPE131071 JYZ131070:JZA131071 KIV131070:KIW131071 KSR131070:KSS131071 LCN131070:LCO131071 LMJ131070:LMK131071 LWF131070:LWG131071 MGB131070:MGC131071 MPX131070:MPY131071 MZT131070:MZU131071 NJP131070:NJQ131071 NTL131070:NTM131071 ODH131070:ODI131071 OND131070:ONE131071 OWZ131070:OXA131071 PGV131070:PGW131071 PQR131070:PQS131071 QAN131070:QAO131071 QKJ131070:QKK131071 QUF131070:QUG131071 REB131070:REC131071 RNX131070:RNY131071 RXT131070:RXU131071 SHP131070:SHQ131071 SRL131070:SRM131071 TBH131070:TBI131071 TLD131070:TLE131071 TUZ131070:TVA131071 UEV131070:UEW131071 UOR131070:UOS131071 UYN131070:UYO131071 VIJ131070:VIK131071 VSF131070:VSG131071 WCB131070:WCC131071 WLX131070:WLY131071 WVT131070:WVU131071 JH196606:JI196607 TD196606:TE196607 ACZ196606:ADA196607 AMV196606:AMW196607 AWR196606:AWS196607 BGN196606:BGO196607 BQJ196606:BQK196607 CAF196606:CAG196607 CKB196606:CKC196607 CTX196606:CTY196607 DDT196606:DDU196607 DNP196606:DNQ196607 DXL196606:DXM196607 EHH196606:EHI196607 ERD196606:ERE196607 FAZ196606:FBA196607 FKV196606:FKW196607 FUR196606:FUS196607 GEN196606:GEO196607 GOJ196606:GOK196607 GYF196606:GYG196607 HIB196606:HIC196607 HRX196606:HRY196607 IBT196606:IBU196607 ILP196606:ILQ196607 IVL196606:IVM196607 JFH196606:JFI196607 JPD196606:JPE196607 JYZ196606:JZA196607 KIV196606:KIW196607 KSR196606:KSS196607 LCN196606:LCO196607 LMJ196606:LMK196607 LWF196606:LWG196607 MGB196606:MGC196607 MPX196606:MPY196607 MZT196606:MZU196607 NJP196606:NJQ196607 NTL196606:NTM196607 ODH196606:ODI196607 OND196606:ONE196607 OWZ196606:OXA196607 PGV196606:PGW196607 PQR196606:PQS196607 QAN196606:QAO196607 QKJ196606:QKK196607 QUF196606:QUG196607 REB196606:REC196607 RNX196606:RNY196607 RXT196606:RXU196607 SHP196606:SHQ196607 SRL196606:SRM196607 TBH196606:TBI196607 TLD196606:TLE196607 TUZ196606:TVA196607 UEV196606:UEW196607 UOR196606:UOS196607 UYN196606:UYO196607 VIJ196606:VIK196607 VSF196606:VSG196607 WCB196606:WCC196607 WLX196606:WLY196607 WVT196606:WVU196607 JH262142:JI262143 TD262142:TE262143 ACZ262142:ADA262143 AMV262142:AMW262143 AWR262142:AWS262143 BGN262142:BGO262143 BQJ262142:BQK262143 CAF262142:CAG262143 CKB262142:CKC262143 CTX262142:CTY262143 DDT262142:DDU262143 DNP262142:DNQ262143 DXL262142:DXM262143 EHH262142:EHI262143 ERD262142:ERE262143 FAZ262142:FBA262143 FKV262142:FKW262143 FUR262142:FUS262143 GEN262142:GEO262143 GOJ262142:GOK262143 GYF262142:GYG262143 HIB262142:HIC262143 HRX262142:HRY262143 IBT262142:IBU262143 ILP262142:ILQ262143 IVL262142:IVM262143 JFH262142:JFI262143 JPD262142:JPE262143 JYZ262142:JZA262143 KIV262142:KIW262143 KSR262142:KSS262143 LCN262142:LCO262143 LMJ262142:LMK262143 LWF262142:LWG262143 MGB262142:MGC262143 MPX262142:MPY262143 MZT262142:MZU262143 NJP262142:NJQ262143 NTL262142:NTM262143 ODH262142:ODI262143 OND262142:ONE262143 OWZ262142:OXA262143 PGV262142:PGW262143 PQR262142:PQS262143 QAN262142:QAO262143 QKJ262142:QKK262143 QUF262142:QUG262143 REB262142:REC262143 RNX262142:RNY262143 RXT262142:RXU262143 SHP262142:SHQ262143 SRL262142:SRM262143 TBH262142:TBI262143 TLD262142:TLE262143 TUZ262142:TVA262143 UEV262142:UEW262143 UOR262142:UOS262143 UYN262142:UYO262143 VIJ262142:VIK262143 VSF262142:VSG262143 WCB262142:WCC262143 WLX262142:WLY262143 WVT262142:WVU262143 JH327678:JI327679 TD327678:TE327679 ACZ327678:ADA327679 AMV327678:AMW327679 AWR327678:AWS327679 BGN327678:BGO327679 BQJ327678:BQK327679 CAF327678:CAG327679 CKB327678:CKC327679 CTX327678:CTY327679 DDT327678:DDU327679 DNP327678:DNQ327679 DXL327678:DXM327679 EHH327678:EHI327679 ERD327678:ERE327679 FAZ327678:FBA327679 FKV327678:FKW327679 FUR327678:FUS327679 GEN327678:GEO327679 GOJ327678:GOK327679 GYF327678:GYG327679 HIB327678:HIC327679 HRX327678:HRY327679 IBT327678:IBU327679 ILP327678:ILQ327679 IVL327678:IVM327679 JFH327678:JFI327679 JPD327678:JPE327679 JYZ327678:JZA327679 KIV327678:KIW327679 KSR327678:KSS327679 LCN327678:LCO327679 LMJ327678:LMK327679 LWF327678:LWG327679 MGB327678:MGC327679 MPX327678:MPY327679 MZT327678:MZU327679 NJP327678:NJQ327679 NTL327678:NTM327679 ODH327678:ODI327679 OND327678:ONE327679 OWZ327678:OXA327679 PGV327678:PGW327679 PQR327678:PQS327679 QAN327678:QAO327679 QKJ327678:QKK327679 QUF327678:QUG327679 REB327678:REC327679 RNX327678:RNY327679 RXT327678:RXU327679 SHP327678:SHQ327679 SRL327678:SRM327679 TBH327678:TBI327679 TLD327678:TLE327679 TUZ327678:TVA327679 UEV327678:UEW327679 UOR327678:UOS327679 UYN327678:UYO327679 VIJ327678:VIK327679 VSF327678:VSG327679 WCB327678:WCC327679 WLX327678:WLY327679 WVT327678:WVU327679 JH393214:JI393215 TD393214:TE393215 ACZ393214:ADA393215 AMV393214:AMW393215 AWR393214:AWS393215 BGN393214:BGO393215 BQJ393214:BQK393215 CAF393214:CAG393215 CKB393214:CKC393215 CTX393214:CTY393215 DDT393214:DDU393215 DNP393214:DNQ393215 DXL393214:DXM393215 EHH393214:EHI393215 ERD393214:ERE393215 FAZ393214:FBA393215 FKV393214:FKW393215 FUR393214:FUS393215 GEN393214:GEO393215 GOJ393214:GOK393215 GYF393214:GYG393215 HIB393214:HIC393215 HRX393214:HRY393215 IBT393214:IBU393215 ILP393214:ILQ393215 IVL393214:IVM393215 JFH393214:JFI393215 JPD393214:JPE393215 JYZ393214:JZA393215 KIV393214:KIW393215 KSR393214:KSS393215 LCN393214:LCO393215 LMJ393214:LMK393215 LWF393214:LWG393215 MGB393214:MGC393215 MPX393214:MPY393215 MZT393214:MZU393215 NJP393214:NJQ393215 NTL393214:NTM393215 ODH393214:ODI393215 OND393214:ONE393215 OWZ393214:OXA393215 PGV393214:PGW393215 PQR393214:PQS393215 QAN393214:QAO393215 QKJ393214:QKK393215 QUF393214:QUG393215 REB393214:REC393215 RNX393214:RNY393215 RXT393214:RXU393215 SHP393214:SHQ393215 SRL393214:SRM393215 TBH393214:TBI393215 TLD393214:TLE393215 TUZ393214:TVA393215 UEV393214:UEW393215 UOR393214:UOS393215 UYN393214:UYO393215 VIJ393214:VIK393215 VSF393214:VSG393215 WCB393214:WCC393215 WLX393214:WLY393215 WVT393214:WVU393215 JH458750:JI458751 TD458750:TE458751 ACZ458750:ADA458751 AMV458750:AMW458751 AWR458750:AWS458751 BGN458750:BGO458751 BQJ458750:BQK458751 CAF458750:CAG458751 CKB458750:CKC458751 CTX458750:CTY458751 DDT458750:DDU458751 DNP458750:DNQ458751 DXL458750:DXM458751 EHH458750:EHI458751 ERD458750:ERE458751 FAZ458750:FBA458751 FKV458750:FKW458751 FUR458750:FUS458751 GEN458750:GEO458751 GOJ458750:GOK458751 GYF458750:GYG458751 HIB458750:HIC458751 HRX458750:HRY458751 IBT458750:IBU458751 ILP458750:ILQ458751 IVL458750:IVM458751 JFH458750:JFI458751 JPD458750:JPE458751 JYZ458750:JZA458751 KIV458750:KIW458751 KSR458750:KSS458751 LCN458750:LCO458751 LMJ458750:LMK458751 LWF458750:LWG458751 MGB458750:MGC458751 MPX458750:MPY458751 MZT458750:MZU458751 NJP458750:NJQ458751 NTL458750:NTM458751 ODH458750:ODI458751 OND458750:ONE458751 OWZ458750:OXA458751 PGV458750:PGW458751 PQR458750:PQS458751 QAN458750:QAO458751 QKJ458750:QKK458751 QUF458750:QUG458751 REB458750:REC458751 RNX458750:RNY458751 RXT458750:RXU458751 SHP458750:SHQ458751 SRL458750:SRM458751 TBH458750:TBI458751 TLD458750:TLE458751 TUZ458750:TVA458751 UEV458750:UEW458751 UOR458750:UOS458751 UYN458750:UYO458751 VIJ458750:VIK458751 VSF458750:VSG458751 WCB458750:WCC458751 WLX458750:WLY458751 WVT458750:WVU458751 JH524286:JI524287 TD524286:TE524287 ACZ524286:ADA524287 AMV524286:AMW524287 AWR524286:AWS524287 BGN524286:BGO524287 BQJ524286:BQK524287 CAF524286:CAG524287 CKB524286:CKC524287 CTX524286:CTY524287 DDT524286:DDU524287 DNP524286:DNQ524287 DXL524286:DXM524287 EHH524286:EHI524287 ERD524286:ERE524287 FAZ524286:FBA524287 FKV524286:FKW524287 FUR524286:FUS524287 GEN524286:GEO524287 GOJ524286:GOK524287 GYF524286:GYG524287 HIB524286:HIC524287 HRX524286:HRY524287 IBT524286:IBU524287 ILP524286:ILQ524287 IVL524286:IVM524287 JFH524286:JFI524287 JPD524286:JPE524287 JYZ524286:JZA524287 KIV524286:KIW524287 KSR524286:KSS524287 LCN524286:LCO524287 LMJ524286:LMK524287 LWF524286:LWG524287 MGB524286:MGC524287 MPX524286:MPY524287 MZT524286:MZU524287 NJP524286:NJQ524287 NTL524286:NTM524287 ODH524286:ODI524287 OND524286:ONE524287 OWZ524286:OXA524287 PGV524286:PGW524287 PQR524286:PQS524287 QAN524286:QAO524287 QKJ524286:QKK524287 QUF524286:QUG524287 REB524286:REC524287 RNX524286:RNY524287 RXT524286:RXU524287 SHP524286:SHQ524287 SRL524286:SRM524287 TBH524286:TBI524287 TLD524286:TLE524287 TUZ524286:TVA524287 UEV524286:UEW524287 UOR524286:UOS524287 UYN524286:UYO524287 VIJ524286:VIK524287 VSF524286:VSG524287 WCB524286:WCC524287 WLX524286:WLY524287 WVT524286:WVU524287 JH589822:JI589823 TD589822:TE589823 ACZ589822:ADA589823 AMV589822:AMW589823 AWR589822:AWS589823 BGN589822:BGO589823 BQJ589822:BQK589823 CAF589822:CAG589823 CKB589822:CKC589823 CTX589822:CTY589823 DDT589822:DDU589823 DNP589822:DNQ589823 DXL589822:DXM589823 EHH589822:EHI589823 ERD589822:ERE589823 FAZ589822:FBA589823 FKV589822:FKW589823 FUR589822:FUS589823 GEN589822:GEO589823 GOJ589822:GOK589823 GYF589822:GYG589823 HIB589822:HIC589823 HRX589822:HRY589823 IBT589822:IBU589823 ILP589822:ILQ589823 IVL589822:IVM589823 JFH589822:JFI589823 JPD589822:JPE589823 JYZ589822:JZA589823 KIV589822:KIW589823 KSR589822:KSS589823 LCN589822:LCO589823 LMJ589822:LMK589823 LWF589822:LWG589823 MGB589822:MGC589823 MPX589822:MPY589823 MZT589822:MZU589823 NJP589822:NJQ589823 NTL589822:NTM589823 ODH589822:ODI589823 OND589822:ONE589823 OWZ589822:OXA589823 PGV589822:PGW589823 PQR589822:PQS589823 QAN589822:QAO589823 QKJ589822:QKK589823 QUF589822:QUG589823 REB589822:REC589823 RNX589822:RNY589823 RXT589822:RXU589823 SHP589822:SHQ589823 SRL589822:SRM589823 TBH589822:TBI589823 TLD589822:TLE589823 TUZ589822:TVA589823 UEV589822:UEW589823 UOR589822:UOS589823 UYN589822:UYO589823 VIJ589822:VIK589823 VSF589822:VSG589823 WCB589822:WCC589823 WLX589822:WLY589823 WVT589822:WVU589823 JH655358:JI655359 TD655358:TE655359 ACZ655358:ADA655359 AMV655358:AMW655359 AWR655358:AWS655359 BGN655358:BGO655359 BQJ655358:BQK655359 CAF655358:CAG655359 CKB655358:CKC655359 CTX655358:CTY655359 DDT655358:DDU655359 DNP655358:DNQ655359 DXL655358:DXM655359 EHH655358:EHI655359 ERD655358:ERE655359 FAZ655358:FBA655359 FKV655358:FKW655359 FUR655358:FUS655359 GEN655358:GEO655359 GOJ655358:GOK655359 GYF655358:GYG655359 HIB655358:HIC655359 HRX655358:HRY655359 IBT655358:IBU655359 ILP655358:ILQ655359 IVL655358:IVM655359 JFH655358:JFI655359 JPD655358:JPE655359 JYZ655358:JZA655359 KIV655358:KIW655359 KSR655358:KSS655359 LCN655358:LCO655359 LMJ655358:LMK655359 LWF655358:LWG655359 MGB655358:MGC655359 MPX655358:MPY655359 MZT655358:MZU655359 NJP655358:NJQ655359 NTL655358:NTM655359 ODH655358:ODI655359 OND655358:ONE655359 OWZ655358:OXA655359 PGV655358:PGW655359 PQR655358:PQS655359 QAN655358:QAO655359 QKJ655358:QKK655359 QUF655358:QUG655359 REB655358:REC655359 RNX655358:RNY655359 RXT655358:RXU655359 SHP655358:SHQ655359 SRL655358:SRM655359 TBH655358:TBI655359 TLD655358:TLE655359 TUZ655358:TVA655359 UEV655358:UEW655359 UOR655358:UOS655359 UYN655358:UYO655359 VIJ655358:VIK655359 VSF655358:VSG655359 WCB655358:WCC655359 WLX655358:WLY655359 WVT655358:WVU655359 JH720894:JI720895 TD720894:TE720895 ACZ720894:ADA720895 AMV720894:AMW720895 AWR720894:AWS720895 BGN720894:BGO720895 BQJ720894:BQK720895 CAF720894:CAG720895 CKB720894:CKC720895 CTX720894:CTY720895 DDT720894:DDU720895 DNP720894:DNQ720895 DXL720894:DXM720895 EHH720894:EHI720895 ERD720894:ERE720895 FAZ720894:FBA720895 FKV720894:FKW720895 FUR720894:FUS720895 GEN720894:GEO720895 GOJ720894:GOK720895 GYF720894:GYG720895 HIB720894:HIC720895 HRX720894:HRY720895 IBT720894:IBU720895 ILP720894:ILQ720895 IVL720894:IVM720895 JFH720894:JFI720895 JPD720894:JPE720895 JYZ720894:JZA720895 KIV720894:KIW720895 KSR720894:KSS720895 LCN720894:LCO720895 LMJ720894:LMK720895 LWF720894:LWG720895 MGB720894:MGC720895 MPX720894:MPY720895 MZT720894:MZU720895 NJP720894:NJQ720895 NTL720894:NTM720895 ODH720894:ODI720895 OND720894:ONE720895 OWZ720894:OXA720895 PGV720894:PGW720895 PQR720894:PQS720895 QAN720894:QAO720895 QKJ720894:QKK720895 QUF720894:QUG720895 REB720894:REC720895 RNX720894:RNY720895 RXT720894:RXU720895 SHP720894:SHQ720895 SRL720894:SRM720895 TBH720894:TBI720895 TLD720894:TLE720895 TUZ720894:TVA720895 UEV720894:UEW720895 UOR720894:UOS720895 UYN720894:UYO720895 VIJ720894:VIK720895 VSF720894:VSG720895 WCB720894:WCC720895 WLX720894:WLY720895 WVT720894:WVU720895 JH786430:JI786431 TD786430:TE786431 ACZ786430:ADA786431 AMV786430:AMW786431 AWR786430:AWS786431 BGN786430:BGO786431 BQJ786430:BQK786431 CAF786430:CAG786431 CKB786430:CKC786431 CTX786430:CTY786431 DDT786430:DDU786431 DNP786430:DNQ786431 DXL786430:DXM786431 EHH786430:EHI786431 ERD786430:ERE786431 FAZ786430:FBA786431 FKV786430:FKW786431 FUR786430:FUS786431 GEN786430:GEO786431 GOJ786430:GOK786431 GYF786430:GYG786431 HIB786430:HIC786431 HRX786430:HRY786431 IBT786430:IBU786431 ILP786430:ILQ786431 IVL786430:IVM786431 JFH786430:JFI786431 JPD786430:JPE786431 JYZ786430:JZA786431 KIV786430:KIW786431 KSR786430:KSS786431 LCN786430:LCO786431 LMJ786430:LMK786431 LWF786430:LWG786431 MGB786430:MGC786431 MPX786430:MPY786431 MZT786430:MZU786431 NJP786430:NJQ786431 NTL786430:NTM786431 ODH786430:ODI786431 OND786430:ONE786431 OWZ786430:OXA786431 PGV786430:PGW786431 PQR786430:PQS786431 QAN786430:QAO786431 QKJ786430:QKK786431 QUF786430:QUG786431 REB786430:REC786431 RNX786430:RNY786431 RXT786430:RXU786431 SHP786430:SHQ786431 SRL786430:SRM786431 TBH786430:TBI786431 TLD786430:TLE786431 TUZ786430:TVA786431 UEV786430:UEW786431 UOR786430:UOS786431 UYN786430:UYO786431 VIJ786430:VIK786431 VSF786430:VSG786431 WCB786430:WCC786431 WLX786430:WLY786431 WVT786430:WVU786431 JH851966:JI851967 TD851966:TE851967 ACZ851966:ADA851967 AMV851966:AMW851967 AWR851966:AWS851967 BGN851966:BGO851967 BQJ851966:BQK851967 CAF851966:CAG851967 CKB851966:CKC851967 CTX851966:CTY851967 DDT851966:DDU851967 DNP851966:DNQ851967 DXL851966:DXM851967 EHH851966:EHI851967 ERD851966:ERE851967 FAZ851966:FBA851967 FKV851966:FKW851967 FUR851966:FUS851967 GEN851966:GEO851967 GOJ851966:GOK851967 GYF851966:GYG851967 HIB851966:HIC851967 HRX851966:HRY851967 IBT851966:IBU851967 ILP851966:ILQ851967 IVL851966:IVM851967 JFH851966:JFI851967 JPD851966:JPE851967 JYZ851966:JZA851967 KIV851966:KIW851967 KSR851966:KSS851967 LCN851966:LCO851967 LMJ851966:LMK851967 LWF851966:LWG851967 MGB851966:MGC851967 MPX851966:MPY851967 MZT851966:MZU851967 NJP851966:NJQ851967 NTL851966:NTM851967 ODH851966:ODI851967 OND851966:ONE851967 OWZ851966:OXA851967 PGV851966:PGW851967 PQR851966:PQS851967 QAN851966:QAO851967 QKJ851966:QKK851967 QUF851966:QUG851967 REB851966:REC851967 RNX851966:RNY851967 RXT851966:RXU851967 SHP851966:SHQ851967 SRL851966:SRM851967 TBH851966:TBI851967 TLD851966:TLE851967 TUZ851966:TVA851967 UEV851966:UEW851967 UOR851966:UOS851967 UYN851966:UYO851967 VIJ851966:VIK851967 VSF851966:VSG851967 WCB851966:WCC851967 WLX851966:WLY851967 WVT851966:WVU851967 JH917502:JI917503 TD917502:TE917503 ACZ917502:ADA917503 AMV917502:AMW917503 AWR917502:AWS917503 BGN917502:BGO917503 BQJ917502:BQK917503 CAF917502:CAG917503 CKB917502:CKC917503 CTX917502:CTY917503 DDT917502:DDU917503 DNP917502:DNQ917503 DXL917502:DXM917503 EHH917502:EHI917503 ERD917502:ERE917503 FAZ917502:FBA917503 FKV917502:FKW917503 FUR917502:FUS917503 GEN917502:GEO917503 GOJ917502:GOK917503 GYF917502:GYG917503 HIB917502:HIC917503 HRX917502:HRY917503 IBT917502:IBU917503 ILP917502:ILQ917503 IVL917502:IVM917503 JFH917502:JFI917503 JPD917502:JPE917503 JYZ917502:JZA917503 KIV917502:KIW917503 KSR917502:KSS917503 LCN917502:LCO917503 LMJ917502:LMK917503 LWF917502:LWG917503 MGB917502:MGC917503 MPX917502:MPY917503 MZT917502:MZU917503 NJP917502:NJQ917503 NTL917502:NTM917503 ODH917502:ODI917503 OND917502:ONE917503 OWZ917502:OXA917503 PGV917502:PGW917503 PQR917502:PQS917503 QAN917502:QAO917503 QKJ917502:QKK917503 QUF917502:QUG917503 REB917502:REC917503 RNX917502:RNY917503 RXT917502:RXU917503 SHP917502:SHQ917503 SRL917502:SRM917503 TBH917502:TBI917503 TLD917502:TLE917503 TUZ917502:TVA917503 UEV917502:UEW917503 UOR917502:UOS917503 UYN917502:UYO917503 VIJ917502:VIK917503 VSF917502:VSG917503 WCB917502:WCC917503 WLX917502:WLY917503 WVT917502:WVU917503 JH983038:JI983039 TD983038:TE983039 ACZ983038:ADA983039 AMV983038:AMW983039 AWR983038:AWS983039 BGN983038:BGO983039 BQJ983038:BQK983039 CAF983038:CAG983039 CKB983038:CKC983039 CTX983038:CTY983039 DDT983038:DDU983039 DNP983038:DNQ983039 DXL983038:DXM983039 EHH983038:EHI983039 ERD983038:ERE983039 FAZ983038:FBA983039 FKV983038:FKW983039 FUR983038:FUS983039 GEN983038:GEO983039 GOJ983038:GOK983039 GYF983038:GYG983039 HIB983038:HIC983039 HRX983038:HRY983039 IBT983038:IBU983039 ILP983038:ILQ983039 IVL983038:IVM983039 JFH983038:JFI983039 JPD983038:JPE983039 JYZ983038:JZA983039 KIV983038:KIW983039 KSR983038:KSS983039 LCN983038:LCO983039 LMJ983038:LMK983039 LWF983038:LWG983039 MGB983038:MGC983039 MPX983038:MPY983039 MZT983038:MZU983039 NJP983038:NJQ983039 NTL983038:NTM983039 ODH983038:ODI983039 OND983038:ONE983039 OWZ983038:OXA983039 PGV983038:PGW983039 PQR983038:PQS983039 QAN983038:QAO983039 QKJ983038:QKK983039 QUF983038:QUG983039 REB983038:REC983039 RNX983038:RNY983039 RXT983038:RXU983039 SHP983038:SHQ983039 SRL983038:SRM983039 TBH983038:TBI983039 TLD983038:TLE983039 TUZ983038:TVA983039 UEV983038:UEW983039 UOR983038:UOS983039 UYN983038:UYO983039 VIJ983038:VIK983039 VSF983038:VSG983039 WCB983038:WCC983039 WLX983038:WLY983039 WVT983038:WVU983039 RXH983048:RXI983049 IY11:IZ12 SU11:SV12 ACQ11:ACR12 AMM11:AMN12 AWI11:AWJ12 BGE11:BGF12 BQA11:BQB12 BZW11:BZX12 CJS11:CJT12 CTO11:CTP12 DDK11:DDL12 DNG11:DNH12 DXC11:DXD12 EGY11:EGZ12 EQU11:EQV12 FAQ11:FAR12 FKM11:FKN12 FUI11:FUJ12 GEE11:GEF12 GOA11:GOB12 GXW11:GXX12 HHS11:HHT12 HRO11:HRP12 IBK11:IBL12 ILG11:ILH12 IVC11:IVD12 JEY11:JEZ12 JOU11:JOV12 JYQ11:JYR12 KIM11:KIN12 KSI11:KSJ12 LCE11:LCF12 LMA11:LMB12 LVW11:LVX12 MFS11:MFT12 MPO11:MPP12 MZK11:MZL12 NJG11:NJH12 NTC11:NTD12 OCY11:OCZ12 OMU11:OMV12 OWQ11:OWR12 PGM11:PGN12 PQI11:PQJ12 QAE11:QAF12 QKA11:QKB12 QTW11:QTX12 RDS11:RDT12 RNO11:RNP12 RXK11:RXL12 SHG11:SHH12 SRC11:SRD12 TAY11:TAZ12 TKU11:TKV12 TUQ11:TUR12 UEM11:UEN12 UOI11:UOJ12 UYE11:UYF12 VIA11:VIB12 VRW11:VRX12 WBS11:WBT12 WLO11:WLP12 WVK11:WVL12 G65539:I65540 IY65539:IZ65540 SU65539:SV65540 ACQ65539:ACR65540 AMM65539:AMN65540 AWI65539:AWJ65540 BGE65539:BGF65540 BQA65539:BQB65540 BZW65539:BZX65540 CJS65539:CJT65540 CTO65539:CTP65540 DDK65539:DDL65540 DNG65539:DNH65540 DXC65539:DXD65540 EGY65539:EGZ65540 EQU65539:EQV65540 FAQ65539:FAR65540 FKM65539:FKN65540 FUI65539:FUJ65540 GEE65539:GEF65540 GOA65539:GOB65540 GXW65539:GXX65540 HHS65539:HHT65540 HRO65539:HRP65540 IBK65539:IBL65540 ILG65539:ILH65540 IVC65539:IVD65540 JEY65539:JEZ65540 JOU65539:JOV65540 JYQ65539:JYR65540 KIM65539:KIN65540 KSI65539:KSJ65540 LCE65539:LCF65540 LMA65539:LMB65540 LVW65539:LVX65540 MFS65539:MFT65540 MPO65539:MPP65540 MZK65539:MZL65540 NJG65539:NJH65540 NTC65539:NTD65540 OCY65539:OCZ65540 OMU65539:OMV65540 OWQ65539:OWR65540 PGM65539:PGN65540 PQI65539:PQJ65540 QAE65539:QAF65540 QKA65539:QKB65540 QTW65539:QTX65540 RDS65539:RDT65540 RNO65539:RNP65540 RXK65539:RXL65540 SHG65539:SHH65540 SRC65539:SRD65540 TAY65539:TAZ65540 TKU65539:TKV65540 TUQ65539:TUR65540 UEM65539:UEN65540 UOI65539:UOJ65540 UYE65539:UYF65540 VIA65539:VIB65540 VRW65539:VRX65540 WBS65539:WBT65540 WLO65539:WLP65540 WVK65539:WVL65540 G131075:I131076 IY131075:IZ131076 SU131075:SV131076 ACQ131075:ACR131076 AMM131075:AMN131076 AWI131075:AWJ131076 BGE131075:BGF131076 BQA131075:BQB131076 BZW131075:BZX131076 CJS131075:CJT131076 CTO131075:CTP131076 DDK131075:DDL131076 DNG131075:DNH131076 DXC131075:DXD131076 EGY131075:EGZ131076 EQU131075:EQV131076 FAQ131075:FAR131076 FKM131075:FKN131076 FUI131075:FUJ131076 GEE131075:GEF131076 GOA131075:GOB131076 GXW131075:GXX131076 HHS131075:HHT131076 HRO131075:HRP131076 IBK131075:IBL131076 ILG131075:ILH131076 IVC131075:IVD131076 JEY131075:JEZ131076 JOU131075:JOV131076 JYQ131075:JYR131076 KIM131075:KIN131076 KSI131075:KSJ131076 LCE131075:LCF131076 LMA131075:LMB131076 LVW131075:LVX131076 MFS131075:MFT131076 MPO131075:MPP131076 MZK131075:MZL131076 NJG131075:NJH131076 NTC131075:NTD131076 OCY131075:OCZ131076 OMU131075:OMV131076 OWQ131075:OWR131076 PGM131075:PGN131076 PQI131075:PQJ131076 QAE131075:QAF131076 QKA131075:QKB131076 QTW131075:QTX131076 RDS131075:RDT131076 RNO131075:RNP131076 RXK131075:RXL131076 SHG131075:SHH131076 SRC131075:SRD131076 TAY131075:TAZ131076 TKU131075:TKV131076 TUQ131075:TUR131076 UEM131075:UEN131076 UOI131075:UOJ131076 UYE131075:UYF131076 VIA131075:VIB131076 VRW131075:VRX131076 WBS131075:WBT131076 WLO131075:WLP131076 WVK131075:WVL131076 G196611:I196612 IY196611:IZ196612 SU196611:SV196612 ACQ196611:ACR196612 AMM196611:AMN196612 AWI196611:AWJ196612 BGE196611:BGF196612 BQA196611:BQB196612 BZW196611:BZX196612 CJS196611:CJT196612 CTO196611:CTP196612 DDK196611:DDL196612 DNG196611:DNH196612 DXC196611:DXD196612 EGY196611:EGZ196612 EQU196611:EQV196612 FAQ196611:FAR196612 FKM196611:FKN196612 FUI196611:FUJ196612 GEE196611:GEF196612 GOA196611:GOB196612 GXW196611:GXX196612 HHS196611:HHT196612 HRO196611:HRP196612 IBK196611:IBL196612 ILG196611:ILH196612 IVC196611:IVD196612 JEY196611:JEZ196612 JOU196611:JOV196612 JYQ196611:JYR196612 KIM196611:KIN196612 KSI196611:KSJ196612 LCE196611:LCF196612 LMA196611:LMB196612 LVW196611:LVX196612 MFS196611:MFT196612 MPO196611:MPP196612 MZK196611:MZL196612 NJG196611:NJH196612 NTC196611:NTD196612 OCY196611:OCZ196612 OMU196611:OMV196612 OWQ196611:OWR196612 PGM196611:PGN196612 PQI196611:PQJ196612 QAE196611:QAF196612 QKA196611:QKB196612 QTW196611:QTX196612 RDS196611:RDT196612 RNO196611:RNP196612 RXK196611:RXL196612 SHG196611:SHH196612 SRC196611:SRD196612 TAY196611:TAZ196612 TKU196611:TKV196612 TUQ196611:TUR196612 UEM196611:UEN196612 UOI196611:UOJ196612 UYE196611:UYF196612 VIA196611:VIB196612 VRW196611:VRX196612 WBS196611:WBT196612 WLO196611:WLP196612 WVK196611:WVL196612 G262147:I262148 IY262147:IZ262148 SU262147:SV262148 ACQ262147:ACR262148 AMM262147:AMN262148 AWI262147:AWJ262148 BGE262147:BGF262148 BQA262147:BQB262148 BZW262147:BZX262148 CJS262147:CJT262148 CTO262147:CTP262148 DDK262147:DDL262148 DNG262147:DNH262148 DXC262147:DXD262148 EGY262147:EGZ262148 EQU262147:EQV262148 FAQ262147:FAR262148 FKM262147:FKN262148 FUI262147:FUJ262148 GEE262147:GEF262148 GOA262147:GOB262148 GXW262147:GXX262148 HHS262147:HHT262148 HRO262147:HRP262148 IBK262147:IBL262148 ILG262147:ILH262148 IVC262147:IVD262148 JEY262147:JEZ262148 JOU262147:JOV262148 JYQ262147:JYR262148 KIM262147:KIN262148 KSI262147:KSJ262148 LCE262147:LCF262148 LMA262147:LMB262148 LVW262147:LVX262148 MFS262147:MFT262148 MPO262147:MPP262148 MZK262147:MZL262148 NJG262147:NJH262148 NTC262147:NTD262148 OCY262147:OCZ262148 OMU262147:OMV262148 OWQ262147:OWR262148 PGM262147:PGN262148 PQI262147:PQJ262148 QAE262147:QAF262148 QKA262147:QKB262148 QTW262147:QTX262148 RDS262147:RDT262148 RNO262147:RNP262148 RXK262147:RXL262148 SHG262147:SHH262148 SRC262147:SRD262148 TAY262147:TAZ262148 TKU262147:TKV262148 TUQ262147:TUR262148 UEM262147:UEN262148 UOI262147:UOJ262148 UYE262147:UYF262148 VIA262147:VIB262148 VRW262147:VRX262148 WBS262147:WBT262148 WLO262147:WLP262148 WVK262147:WVL262148 G327683:I327684 IY327683:IZ327684 SU327683:SV327684 ACQ327683:ACR327684 AMM327683:AMN327684 AWI327683:AWJ327684 BGE327683:BGF327684 BQA327683:BQB327684 BZW327683:BZX327684 CJS327683:CJT327684 CTO327683:CTP327684 DDK327683:DDL327684 DNG327683:DNH327684 DXC327683:DXD327684 EGY327683:EGZ327684 EQU327683:EQV327684 FAQ327683:FAR327684 FKM327683:FKN327684 FUI327683:FUJ327684 GEE327683:GEF327684 GOA327683:GOB327684 GXW327683:GXX327684 HHS327683:HHT327684 HRO327683:HRP327684 IBK327683:IBL327684 ILG327683:ILH327684 IVC327683:IVD327684 JEY327683:JEZ327684 JOU327683:JOV327684 JYQ327683:JYR327684 KIM327683:KIN327684 KSI327683:KSJ327684 LCE327683:LCF327684 LMA327683:LMB327684 LVW327683:LVX327684 MFS327683:MFT327684 MPO327683:MPP327684 MZK327683:MZL327684 NJG327683:NJH327684 NTC327683:NTD327684 OCY327683:OCZ327684 OMU327683:OMV327684 OWQ327683:OWR327684 PGM327683:PGN327684 PQI327683:PQJ327684 QAE327683:QAF327684 QKA327683:QKB327684 QTW327683:QTX327684 RDS327683:RDT327684 RNO327683:RNP327684 RXK327683:RXL327684 SHG327683:SHH327684 SRC327683:SRD327684 TAY327683:TAZ327684 TKU327683:TKV327684 TUQ327683:TUR327684 UEM327683:UEN327684 UOI327683:UOJ327684 UYE327683:UYF327684 VIA327683:VIB327684 VRW327683:VRX327684 WBS327683:WBT327684 WLO327683:WLP327684 WVK327683:WVL327684 G393219:I393220 IY393219:IZ393220 SU393219:SV393220 ACQ393219:ACR393220 AMM393219:AMN393220 AWI393219:AWJ393220 BGE393219:BGF393220 BQA393219:BQB393220 BZW393219:BZX393220 CJS393219:CJT393220 CTO393219:CTP393220 DDK393219:DDL393220 DNG393219:DNH393220 DXC393219:DXD393220 EGY393219:EGZ393220 EQU393219:EQV393220 FAQ393219:FAR393220 FKM393219:FKN393220 FUI393219:FUJ393220 GEE393219:GEF393220 GOA393219:GOB393220 GXW393219:GXX393220 HHS393219:HHT393220 HRO393219:HRP393220 IBK393219:IBL393220 ILG393219:ILH393220 IVC393219:IVD393220 JEY393219:JEZ393220 JOU393219:JOV393220 JYQ393219:JYR393220 KIM393219:KIN393220 KSI393219:KSJ393220 LCE393219:LCF393220 LMA393219:LMB393220 LVW393219:LVX393220 MFS393219:MFT393220 MPO393219:MPP393220 MZK393219:MZL393220 NJG393219:NJH393220 NTC393219:NTD393220 OCY393219:OCZ393220 OMU393219:OMV393220 OWQ393219:OWR393220 PGM393219:PGN393220 PQI393219:PQJ393220 QAE393219:QAF393220 QKA393219:QKB393220 QTW393219:QTX393220 RDS393219:RDT393220 RNO393219:RNP393220 RXK393219:RXL393220 SHG393219:SHH393220 SRC393219:SRD393220 TAY393219:TAZ393220 TKU393219:TKV393220 TUQ393219:TUR393220 UEM393219:UEN393220 UOI393219:UOJ393220 UYE393219:UYF393220 VIA393219:VIB393220 VRW393219:VRX393220 WBS393219:WBT393220 WLO393219:WLP393220 WVK393219:WVL393220 G458755:I458756 IY458755:IZ458756 SU458755:SV458756 ACQ458755:ACR458756 AMM458755:AMN458756 AWI458755:AWJ458756 BGE458755:BGF458756 BQA458755:BQB458756 BZW458755:BZX458756 CJS458755:CJT458756 CTO458755:CTP458756 DDK458755:DDL458756 DNG458755:DNH458756 DXC458755:DXD458756 EGY458755:EGZ458756 EQU458755:EQV458756 FAQ458755:FAR458756 FKM458755:FKN458756 FUI458755:FUJ458756 GEE458755:GEF458756 GOA458755:GOB458756 GXW458755:GXX458756 HHS458755:HHT458756 HRO458755:HRP458756 IBK458755:IBL458756 ILG458755:ILH458756 IVC458755:IVD458756 JEY458755:JEZ458756 JOU458755:JOV458756 JYQ458755:JYR458756 KIM458755:KIN458756 KSI458755:KSJ458756 LCE458755:LCF458756 LMA458755:LMB458756 LVW458755:LVX458756 MFS458755:MFT458756 MPO458755:MPP458756 MZK458755:MZL458756 NJG458755:NJH458756 NTC458755:NTD458756 OCY458755:OCZ458756 OMU458755:OMV458756 OWQ458755:OWR458756 PGM458755:PGN458756 PQI458755:PQJ458756 QAE458755:QAF458756 QKA458755:QKB458756 QTW458755:QTX458756 RDS458755:RDT458756 RNO458755:RNP458756 RXK458755:RXL458756 SHG458755:SHH458756 SRC458755:SRD458756 TAY458755:TAZ458756 TKU458755:TKV458756 TUQ458755:TUR458756 UEM458755:UEN458756 UOI458755:UOJ458756 UYE458755:UYF458756 VIA458755:VIB458756 VRW458755:VRX458756 WBS458755:WBT458756 WLO458755:WLP458756 WVK458755:WVL458756 G524291:I524292 IY524291:IZ524292 SU524291:SV524292 ACQ524291:ACR524292 AMM524291:AMN524292 AWI524291:AWJ524292 BGE524291:BGF524292 BQA524291:BQB524292 BZW524291:BZX524292 CJS524291:CJT524292 CTO524291:CTP524292 DDK524291:DDL524292 DNG524291:DNH524292 DXC524291:DXD524292 EGY524291:EGZ524292 EQU524291:EQV524292 FAQ524291:FAR524292 FKM524291:FKN524292 FUI524291:FUJ524292 GEE524291:GEF524292 GOA524291:GOB524292 GXW524291:GXX524292 HHS524291:HHT524292 HRO524291:HRP524292 IBK524291:IBL524292 ILG524291:ILH524292 IVC524291:IVD524292 JEY524291:JEZ524292 JOU524291:JOV524292 JYQ524291:JYR524292 KIM524291:KIN524292 KSI524291:KSJ524292 LCE524291:LCF524292 LMA524291:LMB524292 LVW524291:LVX524292 MFS524291:MFT524292 MPO524291:MPP524292 MZK524291:MZL524292 NJG524291:NJH524292 NTC524291:NTD524292 OCY524291:OCZ524292 OMU524291:OMV524292 OWQ524291:OWR524292 PGM524291:PGN524292 PQI524291:PQJ524292 QAE524291:QAF524292 QKA524291:QKB524292 QTW524291:QTX524292 RDS524291:RDT524292 RNO524291:RNP524292 RXK524291:RXL524292 SHG524291:SHH524292 SRC524291:SRD524292 TAY524291:TAZ524292 TKU524291:TKV524292 TUQ524291:TUR524292 UEM524291:UEN524292 UOI524291:UOJ524292 UYE524291:UYF524292 VIA524291:VIB524292 VRW524291:VRX524292 WBS524291:WBT524292 WLO524291:WLP524292 WVK524291:WVL524292 G589827:I589828 IY589827:IZ589828 SU589827:SV589828 ACQ589827:ACR589828 AMM589827:AMN589828 AWI589827:AWJ589828 BGE589827:BGF589828 BQA589827:BQB589828 BZW589827:BZX589828 CJS589827:CJT589828 CTO589827:CTP589828 DDK589827:DDL589828 DNG589827:DNH589828 DXC589827:DXD589828 EGY589827:EGZ589828 EQU589827:EQV589828 FAQ589827:FAR589828 FKM589827:FKN589828 FUI589827:FUJ589828 GEE589827:GEF589828 GOA589827:GOB589828 GXW589827:GXX589828 HHS589827:HHT589828 HRO589827:HRP589828 IBK589827:IBL589828 ILG589827:ILH589828 IVC589827:IVD589828 JEY589827:JEZ589828 JOU589827:JOV589828 JYQ589827:JYR589828 KIM589827:KIN589828 KSI589827:KSJ589828 LCE589827:LCF589828 LMA589827:LMB589828 LVW589827:LVX589828 MFS589827:MFT589828 MPO589827:MPP589828 MZK589827:MZL589828 NJG589827:NJH589828 NTC589827:NTD589828 OCY589827:OCZ589828 OMU589827:OMV589828 OWQ589827:OWR589828 PGM589827:PGN589828 PQI589827:PQJ589828 QAE589827:QAF589828 QKA589827:QKB589828 QTW589827:QTX589828 RDS589827:RDT589828 RNO589827:RNP589828 RXK589827:RXL589828 SHG589827:SHH589828 SRC589827:SRD589828 TAY589827:TAZ589828 TKU589827:TKV589828 TUQ589827:TUR589828 UEM589827:UEN589828 UOI589827:UOJ589828 UYE589827:UYF589828 VIA589827:VIB589828 VRW589827:VRX589828 WBS589827:WBT589828 WLO589827:WLP589828 WVK589827:WVL589828 G655363:I655364 IY655363:IZ655364 SU655363:SV655364 ACQ655363:ACR655364 AMM655363:AMN655364 AWI655363:AWJ655364 BGE655363:BGF655364 BQA655363:BQB655364 BZW655363:BZX655364 CJS655363:CJT655364 CTO655363:CTP655364 DDK655363:DDL655364 DNG655363:DNH655364 DXC655363:DXD655364 EGY655363:EGZ655364 EQU655363:EQV655364 FAQ655363:FAR655364 FKM655363:FKN655364 FUI655363:FUJ655364 GEE655363:GEF655364 GOA655363:GOB655364 GXW655363:GXX655364 HHS655363:HHT655364 HRO655363:HRP655364 IBK655363:IBL655364 ILG655363:ILH655364 IVC655363:IVD655364 JEY655363:JEZ655364 JOU655363:JOV655364 JYQ655363:JYR655364 KIM655363:KIN655364 KSI655363:KSJ655364 LCE655363:LCF655364 LMA655363:LMB655364 LVW655363:LVX655364 MFS655363:MFT655364 MPO655363:MPP655364 MZK655363:MZL655364 NJG655363:NJH655364 NTC655363:NTD655364 OCY655363:OCZ655364 OMU655363:OMV655364 OWQ655363:OWR655364 PGM655363:PGN655364 PQI655363:PQJ655364 QAE655363:QAF655364 QKA655363:QKB655364 QTW655363:QTX655364 RDS655363:RDT655364 RNO655363:RNP655364 RXK655363:RXL655364 SHG655363:SHH655364 SRC655363:SRD655364 TAY655363:TAZ655364 TKU655363:TKV655364 TUQ655363:TUR655364 UEM655363:UEN655364 UOI655363:UOJ655364 UYE655363:UYF655364 VIA655363:VIB655364 VRW655363:VRX655364 WBS655363:WBT655364 WLO655363:WLP655364 WVK655363:WVL655364 G720899:I720900 IY720899:IZ720900 SU720899:SV720900 ACQ720899:ACR720900 AMM720899:AMN720900 AWI720899:AWJ720900 BGE720899:BGF720900 BQA720899:BQB720900 BZW720899:BZX720900 CJS720899:CJT720900 CTO720899:CTP720900 DDK720899:DDL720900 DNG720899:DNH720900 DXC720899:DXD720900 EGY720899:EGZ720900 EQU720899:EQV720900 FAQ720899:FAR720900 FKM720899:FKN720900 FUI720899:FUJ720900 GEE720899:GEF720900 GOA720899:GOB720900 GXW720899:GXX720900 HHS720899:HHT720900 HRO720899:HRP720900 IBK720899:IBL720900 ILG720899:ILH720900 IVC720899:IVD720900 JEY720899:JEZ720900 JOU720899:JOV720900 JYQ720899:JYR720900 KIM720899:KIN720900 KSI720899:KSJ720900 LCE720899:LCF720900 LMA720899:LMB720900 LVW720899:LVX720900 MFS720899:MFT720900 MPO720899:MPP720900 MZK720899:MZL720900 NJG720899:NJH720900 NTC720899:NTD720900 OCY720899:OCZ720900 OMU720899:OMV720900 OWQ720899:OWR720900 PGM720899:PGN720900 PQI720899:PQJ720900 QAE720899:QAF720900 QKA720899:QKB720900 QTW720899:QTX720900 RDS720899:RDT720900 RNO720899:RNP720900 RXK720899:RXL720900 SHG720899:SHH720900 SRC720899:SRD720900 TAY720899:TAZ720900 TKU720899:TKV720900 TUQ720899:TUR720900 UEM720899:UEN720900 UOI720899:UOJ720900 UYE720899:UYF720900 VIA720899:VIB720900 VRW720899:VRX720900 WBS720899:WBT720900 WLO720899:WLP720900 WVK720899:WVL720900 G786435:I786436 IY786435:IZ786436 SU786435:SV786436 ACQ786435:ACR786436 AMM786435:AMN786436 AWI786435:AWJ786436 BGE786435:BGF786436 BQA786435:BQB786436 BZW786435:BZX786436 CJS786435:CJT786436 CTO786435:CTP786436 DDK786435:DDL786436 DNG786435:DNH786436 DXC786435:DXD786436 EGY786435:EGZ786436 EQU786435:EQV786436 FAQ786435:FAR786436 FKM786435:FKN786436 FUI786435:FUJ786436 GEE786435:GEF786436 GOA786435:GOB786436 GXW786435:GXX786436 HHS786435:HHT786436 HRO786435:HRP786436 IBK786435:IBL786436 ILG786435:ILH786436 IVC786435:IVD786436 JEY786435:JEZ786436 JOU786435:JOV786436 JYQ786435:JYR786436 KIM786435:KIN786436 KSI786435:KSJ786436 LCE786435:LCF786436 LMA786435:LMB786436 LVW786435:LVX786436 MFS786435:MFT786436 MPO786435:MPP786436 MZK786435:MZL786436 NJG786435:NJH786436 NTC786435:NTD786436 OCY786435:OCZ786436 OMU786435:OMV786436 OWQ786435:OWR786436 PGM786435:PGN786436 PQI786435:PQJ786436 QAE786435:QAF786436 QKA786435:QKB786436 QTW786435:QTX786436 RDS786435:RDT786436 RNO786435:RNP786436 RXK786435:RXL786436 SHG786435:SHH786436 SRC786435:SRD786436 TAY786435:TAZ786436 TKU786435:TKV786436 TUQ786435:TUR786436 UEM786435:UEN786436 UOI786435:UOJ786436 UYE786435:UYF786436 VIA786435:VIB786436 VRW786435:VRX786436 WBS786435:WBT786436 WLO786435:WLP786436 WVK786435:WVL786436 G851971:I851972 IY851971:IZ851972 SU851971:SV851972 ACQ851971:ACR851972 AMM851971:AMN851972 AWI851971:AWJ851972 BGE851971:BGF851972 BQA851971:BQB851972 BZW851971:BZX851972 CJS851971:CJT851972 CTO851971:CTP851972 DDK851971:DDL851972 DNG851971:DNH851972 DXC851971:DXD851972 EGY851971:EGZ851972 EQU851971:EQV851972 FAQ851971:FAR851972 FKM851971:FKN851972 FUI851971:FUJ851972 GEE851971:GEF851972 GOA851971:GOB851972 GXW851971:GXX851972 HHS851971:HHT851972 HRO851971:HRP851972 IBK851971:IBL851972 ILG851971:ILH851972 IVC851971:IVD851972 JEY851971:JEZ851972 JOU851971:JOV851972 JYQ851971:JYR851972 KIM851971:KIN851972 KSI851971:KSJ851972 LCE851971:LCF851972 LMA851971:LMB851972 LVW851971:LVX851972 MFS851971:MFT851972 MPO851971:MPP851972 MZK851971:MZL851972 NJG851971:NJH851972 NTC851971:NTD851972 OCY851971:OCZ851972 OMU851971:OMV851972 OWQ851971:OWR851972 PGM851971:PGN851972 PQI851971:PQJ851972 QAE851971:QAF851972 QKA851971:QKB851972 QTW851971:QTX851972 RDS851971:RDT851972 RNO851971:RNP851972 RXK851971:RXL851972 SHG851971:SHH851972 SRC851971:SRD851972 TAY851971:TAZ851972 TKU851971:TKV851972 TUQ851971:TUR851972 UEM851971:UEN851972 UOI851971:UOJ851972 UYE851971:UYF851972 VIA851971:VIB851972 VRW851971:VRX851972 WBS851971:WBT851972 WLO851971:WLP851972 WVK851971:WVL851972 G917507:I917508 IY917507:IZ917508 SU917507:SV917508 ACQ917507:ACR917508 AMM917507:AMN917508 AWI917507:AWJ917508 BGE917507:BGF917508 BQA917507:BQB917508 BZW917507:BZX917508 CJS917507:CJT917508 CTO917507:CTP917508 DDK917507:DDL917508 DNG917507:DNH917508 DXC917507:DXD917508 EGY917507:EGZ917508 EQU917507:EQV917508 FAQ917507:FAR917508 FKM917507:FKN917508 FUI917507:FUJ917508 GEE917507:GEF917508 GOA917507:GOB917508 GXW917507:GXX917508 HHS917507:HHT917508 HRO917507:HRP917508 IBK917507:IBL917508 ILG917507:ILH917508 IVC917507:IVD917508 JEY917507:JEZ917508 JOU917507:JOV917508 JYQ917507:JYR917508 KIM917507:KIN917508 KSI917507:KSJ917508 LCE917507:LCF917508 LMA917507:LMB917508 LVW917507:LVX917508 MFS917507:MFT917508 MPO917507:MPP917508 MZK917507:MZL917508 NJG917507:NJH917508 NTC917507:NTD917508 OCY917507:OCZ917508 OMU917507:OMV917508 OWQ917507:OWR917508 PGM917507:PGN917508 PQI917507:PQJ917508 QAE917507:QAF917508 QKA917507:QKB917508 QTW917507:QTX917508 RDS917507:RDT917508 RNO917507:RNP917508 RXK917507:RXL917508 SHG917507:SHH917508 SRC917507:SRD917508 TAY917507:TAZ917508 TKU917507:TKV917508 TUQ917507:TUR917508 UEM917507:UEN917508 UOI917507:UOJ917508 UYE917507:UYF917508 VIA917507:VIB917508 VRW917507:VRX917508 WBS917507:WBT917508 WLO917507:WLP917508 WVK917507:WVL917508 G983043:I983044 IY983043:IZ983044 SU983043:SV983044 ACQ983043:ACR983044 AMM983043:AMN983044 AWI983043:AWJ983044 BGE983043:BGF983044 BQA983043:BQB983044 BZW983043:BZX983044 CJS983043:CJT983044 CTO983043:CTP983044 DDK983043:DDL983044 DNG983043:DNH983044 DXC983043:DXD983044 EGY983043:EGZ983044 EQU983043:EQV983044 FAQ983043:FAR983044 FKM983043:FKN983044 FUI983043:FUJ983044 GEE983043:GEF983044 GOA983043:GOB983044 GXW983043:GXX983044 HHS983043:HHT983044 HRO983043:HRP983044 IBK983043:IBL983044 ILG983043:ILH983044 IVC983043:IVD983044 JEY983043:JEZ983044 JOU983043:JOV983044 JYQ983043:JYR983044 KIM983043:KIN983044 KSI983043:KSJ983044 LCE983043:LCF983044 LMA983043:LMB983044 LVW983043:LVX983044 MFS983043:MFT983044 MPO983043:MPP983044 MZK983043:MZL983044 NJG983043:NJH983044 NTC983043:NTD983044 OCY983043:OCZ983044 OMU983043:OMV983044 OWQ983043:OWR983044 PGM983043:PGN983044 PQI983043:PQJ983044 QAE983043:QAF983044 QKA983043:QKB983044 QTW983043:QTX983044 RDS983043:RDT983044 RNO983043:RNP983044 RXK983043:RXL983044 SHG983043:SHH983044 SRC983043:SRD983044 TAY983043:TAZ983044 TKU983043:TKV983044 TUQ983043:TUR983044 UEM983043:UEN983044 UOI983043:UOJ983044 UYE983043:UYF983044 VIA983043:VIB983044 VRW983043:VRX983044 WBS983043:WBT983044 WLO983043:WLP983044 WVK983043:WVL983044 TAV983048:TAW983049 IV11:IW12 SR11:SS12 ACN11:ACO12 AMJ11:AMK12 AWF11:AWG12 BGB11:BGC12 BPX11:BPY12 BZT11:BZU12 CJP11:CJQ12 CTL11:CTM12 DDH11:DDI12 DND11:DNE12 DWZ11:DXA12 EGV11:EGW12 EQR11:EQS12 FAN11:FAO12 FKJ11:FKK12 FUF11:FUG12 GEB11:GEC12 GNX11:GNY12 GXT11:GXU12 HHP11:HHQ12 HRL11:HRM12 IBH11:IBI12 ILD11:ILE12 IUZ11:IVA12 JEV11:JEW12 JOR11:JOS12 JYN11:JYO12 KIJ11:KIK12 KSF11:KSG12 LCB11:LCC12 LLX11:LLY12 LVT11:LVU12 MFP11:MFQ12 MPL11:MPM12 MZH11:MZI12 NJD11:NJE12 NSZ11:NTA12 OCV11:OCW12 OMR11:OMS12 OWN11:OWO12 PGJ11:PGK12 PQF11:PQG12 QAB11:QAC12 QJX11:QJY12 QTT11:QTU12 RDP11:RDQ12 RNL11:RNM12 RXH11:RXI12 SHD11:SHE12 SQZ11:SRA12 TAV11:TAW12 TKR11:TKS12 TUN11:TUO12 UEJ11:UEK12 UOF11:UOG12 UYB11:UYC12 VHX11:VHY12 VRT11:VRU12 WBP11:WBQ12 WLL11:WLM12 WVH11:WVI12 C65539:E65540 IV65539:IW65540 SR65539:SS65540 ACN65539:ACO65540 AMJ65539:AMK65540 AWF65539:AWG65540 BGB65539:BGC65540 BPX65539:BPY65540 BZT65539:BZU65540 CJP65539:CJQ65540 CTL65539:CTM65540 DDH65539:DDI65540 DND65539:DNE65540 DWZ65539:DXA65540 EGV65539:EGW65540 EQR65539:EQS65540 FAN65539:FAO65540 FKJ65539:FKK65540 FUF65539:FUG65540 GEB65539:GEC65540 GNX65539:GNY65540 GXT65539:GXU65540 HHP65539:HHQ65540 HRL65539:HRM65540 IBH65539:IBI65540 ILD65539:ILE65540 IUZ65539:IVA65540 JEV65539:JEW65540 JOR65539:JOS65540 JYN65539:JYO65540 KIJ65539:KIK65540 KSF65539:KSG65540 LCB65539:LCC65540 LLX65539:LLY65540 LVT65539:LVU65540 MFP65539:MFQ65540 MPL65539:MPM65540 MZH65539:MZI65540 NJD65539:NJE65540 NSZ65539:NTA65540 OCV65539:OCW65540 OMR65539:OMS65540 OWN65539:OWO65540 PGJ65539:PGK65540 PQF65539:PQG65540 QAB65539:QAC65540 QJX65539:QJY65540 QTT65539:QTU65540 RDP65539:RDQ65540 RNL65539:RNM65540 RXH65539:RXI65540 SHD65539:SHE65540 SQZ65539:SRA65540 TAV65539:TAW65540 TKR65539:TKS65540 TUN65539:TUO65540 UEJ65539:UEK65540 UOF65539:UOG65540 UYB65539:UYC65540 VHX65539:VHY65540 VRT65539:VRU65540 WBP65539:WBQ65540 WLL65539:WLM65540 WVH65539:WVI65540 C131075:E131076 IV131075:IW131076 SR131075:SS131076 ACN131075:ACO131076 AMJ131075:AMK131076 AWF131075:AWG131076 BGB131075:BGC131076 BPX131075:BPY131076 BZT131075:BZU131076 CJP131075:CJQ131076 CTL131075:CTM131076 DDH131075:DDI131076 DND131075:DNE131076 DWZ131075:DXA131076 EGV131075:EGW131076 EQR131075:EQS131076 FAN131075:FAO131076 FKJ131075:FKK131076 FUF131075:FUG131076 GEB131075:GEC131076 GNX131075:GNY131076 GXT131075:GXU131076 HHP131075:HHQ131076 HRL131075:HRM131076 IBH131075:IBI131076 ILD131075:ILE131076 IUZ131075:IVA131076 JEV131075:JEW131076 JOR131075:JOS131076 JYN131075:JYO131076 KIJ131075:KIK131076 KSF131075:KSG131076 LCB131075:LCC131076 LLX131075:LLY131076 LVT131075:LVU131076 MFP131075:MFQ131076 MPL131075:MPM131076 MZH131075:MZI131076 NJD131075:NJE131076 NSZ131075:NTA131076 OCV131075:OCW131076 OMR131075:OMS131076 OWN131075:OWO131076 PGJ131075:PGK131076 PQF131075:PQG131076 QAB131075:QAC131076 QJX131075:QJY131076 QTT131075:QTU131076 RDP131075:RDQ131076 RNL131075:RNM131076 RXH131075:RXI131076 SHD131075:SHE131076 SQZ131075:SRA131076 TAV131075:TAW131076 TKR131075:TKS131076 TUN131075:TUO131076 UEJ131075:UEK131076 UOF131075:UOG131076 UYB131075:UYC131076 VHX131075:VHY131076 VRT131075:VRU131076 WBP131075:WBQ131076 WLL131075:WLM131076 WVH131075:WVI131076 C196611:E196612 IV196611:IW196612 SR196611:SS196612 ACN196611:ACO196612 AMJ196611:AMK196612 AWF196611:AWG196612 BGB196611:BGC196612 BPX196611:BPY196612 BZT196611:BZU196612 CJP196611:CJQ196612 CTL196611:CTM196612 DDH196611:DDI196612 DND196611:DNE196612 DWZ196611:DXA196612 EGV196611:EGW196612 EQR196611:EQS196612 FAN196611:FAO196612 FKJ196611:FKK196612 FUF196611:FUG196612 GEB196611:GEC196612 GNX196611:GNY196612 GXT196611:GXU196612 HHP196611:HHQ196612 HRL196611:HRM196612 IBH196611:IBI196612 ILD196611:ILE196612 IUZ196611:IVA196612 JEV196611:JEW196612 JOR196611:JOS196612 JYN196611:JYO196612 KIJ196611:KIK196612 KSF196611:KSG196612 LCB196611:LCC196612 LLX196611:LLY196612 LVT196611:LVU196612 MFP196611:MFQ196612 MPL196611:MPM196612 MZH196611:MZI196612 NJD196611:NJE196612 NSZ196611:NTA196612 OCV196611:OCW196612 OMR196611:OMS196612 OWN196611:OWO196612 PGJ196611:PGK196612 PQF196611:PQG196612 QAB196611:QAC196612 QJX196611:QJY196612 QTT196611:QTU196612 RDP196611:RDQ196612 RNL196611:RNM196612 RXH196611:RXI196612 SHD196611:SHE196612 SQZ196611:SRA196612 TAV196611:TAW196612 TKR196611:TKS196612 TUN196611:TUO196612 UEJ196611:UEK196612 UOF196611:UOG196612 UYB196611:UYC196612 VHX196611:VHY196612 VRT196611:VRU196612 WBP196611:WBQ196612 WLL196611:WLM196612 WVH196611:WVI196612 C262147:E262148 IV262147:IW262148 SR262147:SS262148 ACN262147:ACO262148 AMJ262147:AMK262148 AWF262147:AWG262148 BGB262147:BGC262148 BPX262147:BPY262148 BZT262147:BZU262148 CJP262147:CJQ262148 CTL262147:CTM262148 DDH262147:DDI262148 DND262147:DNE262148 DWZ262147:DXA262148 EGV262147:EGW262148 EQR262147:EQS262148 FAN262147:FAO262148 FKJ262147:FKK262148 FUF262147:FUG262148 GEB262147:GEC262148 GNX262147:GNY262148 GXT262147:GXU262148 HHP262147:HHQ262148 HRL262147:HRM262148 IBH262147:IBI262148 ILD262147:ILE262148 IUZ262147:IVA262148 JEV262147:JEW262148 JOR262147:JOS262148 JYN262147:JYO262148 KIJ262147:KIK262148 KSF262147:KSG262148 LCB262147:LCC262148 LLX262147:LLY262148 LVT262147:LVU262148 MFP262147:MFQ262148 MPL262147:MPM262148 MZH262147:MZI262148 NJD262147:NJE262148 NSZ262147:NTA262148 OCV262147:OCW262148 OMR262147:OMS262148 OWN262147:OWO262148 PGJ262147:PGK262148 PQF262147:PQG262148 QAB262147:QAC262148 QJX262147:QJY262148 QTT262147:QTU262148 RDP262147:RDQ262148 RNL262147:RNM262148 RXH262147:RXI262148 SHD262147:SHE262148 SQZ262147:SRA262148 TAV262147:TAW262148 TKR262147:TKS262148 TUN262147:TUO262148 UEJ262147:UEK262148 UOF262147:UOG262148 UYB262147:UYC262148 VHX262147:VHY262148 VRT262147:VRU262148 WBP262147:WBQ262148 WLL262147:WLM262148 WVH262147:WVI262148 C327683:E327684 IV327683:IW327684 SR327683:SS327684 ACN327683:ACO327684 AMJ327683:AMK327684 AWF327683:AWG327684 BGB327683:BGC327684 BPX327683:BPY327684 BZT327683:BZU327684 CJP327683:CJQ327684 CTL327683:CTM327684 DDH327683:DDI327684 DND327683:DNE327684 DWZ327683:DXA327684 EGV327683:EGW327684 EQR327683:EQS327684 FAN327683:FAO327684 FKJ327683:FKK327684 FUF327683:FUG327684 GEB327683:GEC327684 GNX327683:GNY327684 GXT327683:GXU327684 HHP327683:HHQ327684 HRL327683:HRM327684 IBH327683:IBI327684 ILD327683:ILE327684 IUZ327683:IVA327684 JEV327683:JEW327684 JOR327683:JOS327684 JYN327683:JYO327684 KIJ327683:KIK327684 KSF327683:KSG327684 LCB327683:LCC327684 LLX327683:LLY327684 LVT327683:LVU327684 MFP327683:MFQ327684 MPL327683:MPM327684 MZH327683:MZI327684 NJD327683:NJE327684 NSZ327683:NTA327684 OCV327683:OCW327684 OMR327683:OMS327684 OWN327683:OWO327684 PGJ327683:PGK327684 PQF327683:PQG327684 QAB327683:QAC327684 QJX327683:QJY327684 QTT327683:QTU327684 RDP327683:RDQ327684 RNL327683:RNM327684 RXH327683:RXI327684 SHD327683:SHE327684 SQZ327683:SRA327684 TAV327683:TAW327684 TKR327683:TKS327684 TUN327683:TUO327684 UEJ327683:UEK327684 UOF327683:UOG327684 UYB327683:UYC327684 VHX327683:VHY327684 VRT327683:VRU327684 WBP327683:WBQ327684 WLL327683:WLM327684 WVH327683:WVI327684 C393219:E393220 IV393219:IW393220 SR393219:SS393220 ACN393219:ACO393220 AMJ393219:AMK393220 AWF393219:AWG393220 BGB393219:BGC393220 BPX393219:BPY393220 BZT393219:BZU393220 CJP393219:CJQ393220 CTL393219:CTM393220 DDH393219:DDI393220 DND393219:DNE393220 DWZ393219:DXA393220 EGV393219:EGW393220 EQR393219:EQS393220 FAN393219:FAO393220 FKJ393219:FKK393220 FUF393219:FUG393220 GEB393219:GEC393220 GNX393219:GNY393220 GXT393219:GXU393220 HHP393219:HHQ393220 HRL393219:HRM393220 IBH393219:IBI393220 ILD393219:ILE393220 IUZ393219:IVA393220 JEV393219:JEW393220 JOR393219:JOS393220 JYN393219:JYO393220 KIJ393219:KIK393220 KSF393219:KSG393220 LCB393219:LCC393220 LLX393219:LLY393220 LVT393219:LVU393220 MFP393219:MFQ393220 MPL393219:MPM393220 MZH393219:MZI393220 NJD393219:NJE393220 NSZ393219:NTA393220 OCV393219:OCW393220 OMR393219:OMS393220 OWN393219:OWO393220 PGJ393219:PGK393220 PQF393219:PQG393220 QAB393219:QAC393220 QJX393219:QJY393220 QTT393219:QTU393220 RDP393219:RDQ393220 RNL393219:RNM393220 RXH393219:RXI393220 SHD393219:SHE393220 SQZ393219:SRA393220 TAV393219:TAW393220 TKR393219:TKS393220 TUN393219:TUO393220 UEJ393219:UEK393220 UOF393219:UOG393220 UYB393219:UYC393220 VHX393219:VHY393220 VRT393219:VRU393220 WBP393219:WBQ393220 WLL393219:WLM393220 WVH393219:WVI393220 C458755:E458756 IV458755:IW458756 SR458755:SS458756 ACN458755:ACO458756 AMJ458755:AMK458756 AWF458755:AWG458756 BGB458755:BGC458756 BPX458755:BPY458756 BZT458755:BZU458756 CJP458755:CJQ458756 CTL458755:CTM458756 DDH458755:DDI458756 DND458755:DNE458756 DWZ458755:DXA458756 EGV458755:EGW458756 EQR458755:EQS458756 FAN458755:FAO458756 FKJ458755:FKK458756 FUF458755:FUG458756 GEB458755:GEC458756 GNX458755:GNY458756 GXT458755:GXU458756 HHP458755:HHQ458756 HRL458755:HRM458756 IBH458755:IBI458756 ILD458755:ILE458756 IUZ458755:IVA458756 JEV458755:JEW458756 JOR458755:JOS458756 JYN458755:JYO458756 KIJ458755:KIK458756 KSF458755:KSG458756 LCB458755:LCC458756 LLX458755:LLY458756 LVT458755:LVU458756 MFP458755:MFQ458756 MPL458755:MPM458756 MZH458755:MZI458756 NJD458755:NJE458756 NSZ458755:NTA458756 OCV458755:OCW458756 OMR458755:OMS458756 OWN458755:OWO458756 PGJ458755:PGK458756 PQF458755:PQG458756 QAB458755:QAC458756 QJX458755:QJY458756 QTT458755:QTU458756 RDP458755:RDQ458756 RNL458755:RNM458756 RXH458755:RXI458756 SHD458755:SHE458756 SQZ458755:SRA458756 TAV458755:TAW458756 TKR458755:TKS458756 TUN458755:TUO458756 UEJ458755:UEK458756 UOF458755:UOG458756 UYB458755:UYC458756 VHX458755:VHY458756 VRT458755:VRU458756 WBP458755:WBQ458756 WLL458755:WLM458756 WVH458755:WVI458756 C524291:E524292 IV524291:IW524292 SR524291:SS524292 ACN524291:ACO524292 AMJ524291:AMK524292 AWF524291:AWG524292 BGB524291:BGC524292 BPX524291:BPY524292 BZT524291:BZU524292 CJP524291:CJQ524292 CTL524291:CTM524292 DDH524291:DDI524292 DND524291:DNE524292 DWZ524291:DXA524292 EGV524291:EGW524292 EQR524291:EQS524292 FAN524291:FAO524292 FKJ524291:FKK524292 FUF524291:FUG524292 GEB524291:GEC524292 GNX524291:GNY524292 GXT524291:GXU524292 HHP524291:HHQ524292 HRL524291:HRM524292 IBH524291:IBI524292 ILD524291:ILE524292 IUZ524291:IVA524292 JEV524291:JEW524292 JOR524291:JOS524292 JYN524291:JYO524292 KIJ524291:KIK524292 KSF524291:KSG524292 LCB524291:LCC524292 LLX524291:LLY524292 LVT524291:LVU524292 MFP524291:MFQ524292 MPL524291:MPM524292 MZH524291:MZI524292 NJD524291:NJE524292 NSZ524291:NTA524292 OCV524291:OCW524292 OMR524291:OMS524292 OWN524291:OWO524292 PGJ524291:PGK524292 PQF524291:PQG524292 QAB524291:QAC524292 QJX524291:QJY524292 QTT524291:QTU524292 RDP524291:RDQ524292 RNL524291:RNM524292 RXH524291:RXI524292 SHD524291:SHE524292 SQZ524291:SRA524292 TAV524291:TAW524292 TKR524291:TKS524292 TUN524291:TUO524292 UEJ524291:UEK524292 UOF524291:UOG524292 UYB524291:UYC524292 VHX524291:VHY524292 VRT524291:VRU524292 WBP524291:WBQ524292 WLL524291:WLM524292 WVH524291:WVI524292 C589827:E589828 IV589827:IW589828 SR589827:SS589828 ACN589827:ACO589828 AMJ589827:AMK589828 AWF589827:AWG589828 BGB589827:BGC589828 BPX589827:BPY589828 BZT589827:BZU589828 CJP589827:CJQ589828 CTL589827:CTM589828 DDH589827:DDI589828 DND589827:DNE589828 DWZ589827:DXA589828 EGV589827:EGW589828 EQR589827:EQS589828 FAN589827:FAO589828 FKJ589827:FKK589828 FUF589827:FUG589828 GEB589827:GEC589828 GNX589827:GNY589828 GXT589827:GXU589828 HHP589827:HHQ589828 HRL589827:HRM589828 IBH589827:IBI589828 ILD589827:ILE589828 IUZ589827:IVA589828 JEV589827:JEW589828 JOR589827:JOS589828 JYN589827:JYO589828 KIJ589827:KIK589828 KSF589827:KSG589828 LCB589827:LCC589828 LLX589827:LLY589828 LVT589827:LVU589828 MFP589827:MFQ589828 MPL589827:MPM589828 MZH589827:MZI589828 NJD589827:NJE589828 NSZ589827:NTA589828 OCV589827:OCW589828 OMR589827:OMS589828 OWN589827:OWO589828 PGJ589827:PGK589828 PQF589827:PQG589828 QAB589827:QAC589828 QJX589827:QJY589828 QTT589827:QTU589828 RDP589827:RDQ589828 RNL589827:RNM589828 RXH589827:RXI589828 SHD589827:SHE589828 SQZ589827:SRA589828 TAV589827:TAW589828 TKR589827:TKS589828 TUN589827:TUO589828 UEJ589827:UEK589828 UOF589827:UOG589828 UYB589827:UYC589828 VHX589827:VHY589828 VRT589827:VRU589828 WBP589827:WBQ589828 WLL589827:WLM589828 WVH589827:WVI589828 C655363:E655364 IV655363:IW655364 SR655363:SS655364 ACN655363:ACO655364 AMJ655363:AMK655364 AWF655363:AWG655364 BGB655363:BGC655364 BPX655363:BPY655364 BZT655363:BZU655364 CJP655363:CJQ655364 CTL655363:CTM655364 DDH655363:DDI655364 DND655363:DNE655364 DWZ655363:DXA655364 EGV655363:EGW655364 EQR655363:EQS655364 FAN655363:FAO655364 FKJ655363:FKK655364 FUF655363:FUG655364 GEB655363:GEC655364 GNX655363:GNY655364 GXT655363:GXU655364 HHP655363:HHQ655364 HRL655363:HRM655364 IBH655363:IBI655364 ILD655363:ILE655364 IUZ655363:IVA655364 JEV655363:JEW655364 JOR655363:JOS655364 JYN655363:JYO655364 KIJ655363:KIK655364 KSF655363:KSG655364 LCB655363:LCC655364 LLX655363:LLY655364 LVT655363:LVU655364 MFP655363:MFQ655364 MPL655363:MPM655364 MZH655363:MZI655364 NJD655363:NJE655364 NSZ655363:NTA655364 OCV655363:OCW655364 OMR655363:OMS655364 OWN655363:OWO655364 PGJ655363:PGK655364 PQF655363:PQG655364 QAB655363:QAC655364 QJX655363:QJY655364 QTT655363:QTU655364 RDP655363:RDQ655364 RNL655363:RNM655364 RXH655363:RXI655364 SHD655363:SHE655364 SQZ655363:SRA655364 TAV655363:TAW655364 TKR655363:TKS655364 TUN655363:TUO655364 UEJ655363:UEK655364 UOF655363:UOG655364 UYB655363:UYC655364 VHX655363:VHY655364 VRT655363:VRU655364 WBP655363:WBQ655364 WLL655363:WLM655364 WVH655363:WVI655364 C720899:E720900 IV720899:IW720900 SR720899:SS720900 ACN720899:ACO720900 AMJ720899:AMK720900 AWF720899:AWG720900 BGB720899:BGC720900 BPX720899:BPY720900 BZT720899:BZU720900 CJP720899:CJQ720900 CTL720899:CTM720900 DDH720899:DDI720900 DND720899:DNE720900 DWZ720899:DXA720900 EGV720899:EGW720900 EQR720899:EQS720900 FAN720899:FAO720900 FKJ720899:FKK720900 FUF720899:FUG720900 GEB720899:GEC720900 GNX720899:GNY720900 GXT720899:GXU720900 HHP720899:HHQ720900 HRL720899:HRM720900 IBH720899:IBI720900 ILD720899:ILE720900 IUZ720899:IVA720900 JEV720899:JEW720900 JOR720899:JOS720900 JYN720899:JYO720900 KIJ720899:KIK720900 KSF720899:KSG720900 LCB720899:LCC720900 LLX720899:LLY720900 LVT720899:LVU720900 MFP720899:MFQ720900 MPL720899:MPM720900 MZH720899:MZI720900 NJD720899:NJE720900 NSZ720899:NTA720900 OCV720899:OCW720900 OMR720899:OMS720900 OWN720899:OWO720900 PGJ720899:PGK720900 PQF720899:PQG720900 QAB720899:QAC720900 QJX720899:QJY720900 QTT720899:QTU720900 RDP720899:RDQ720900 RNL720899:RNM720900 RXH720899:RXI720900 SHD720899:SHE720900 SQZ720899:SRA720900 TAV720899:TAW720900 TKR720899:TKS720900 TUN720899:TUO720900 UEJ720899:UEK720900 UOF720899:UOG720900 UYB720899:UYC720900 VHX720899:VHY720900 VRT720899:VRU720900 WBP720899:WBQ720900 WLL720899:WLM720900 WVH720899:WVI720900 C786435:E786436 IV786435:IW786436 SR786435:SS786436 ACN786435:ACO786436 AMJ786435:AMK786436 AWF786435:AWG786436 BGB786435:BGC786436 BPX786435:BPY786436 BZT786435:BZU786436 CJP786435:CJQ786436 CTL786435:CTM786436 DDH786435:DDI786436 DND786435:DNE786436 DWZ786435:DXA786436 EGV786435:EGW786436 EQR786435:EQS786436 FAN786435:FAO786436 FKJ786435:FKK786436 FUF786435:FUG786436 GEB786435:GEC786436 GNX786435:GNY786436 GXT786435:GXU786436 HHP786435:HHQ786436 HRL786435:HRM786436 IBH786435:IBI786436 ILD786435:ILE786436 IUZ786435:IVA786436 JEV786435:JEW786436 JOR786435:JOS786436 JYN786435:JYO786436 KIJ786435:KIK786436 KSF786435:KSG786436 LCB786435:LCC786436 LLX786435:LLY786436 LVT786435:LVU786436 MFP786435:MFQ786436 MPL786435:MPM786436 MZH786435:MZI786436 NJD786435:NJE786436 NSZ786435:NTA786436 OCV786435:OCW786436 OMR786435:OMS786436 OWN786435:OWO786436 PGJ786435:PGK786436 PQF786435:PQG786436 QAB786435:QAC786436 QJX786435:QJY786436 QTT786435:QTU786436 RDP786435:RDQ786436 RNL786435:RNM786436 RXH786435:RXI786436 SHD786435:SHE786436 SQZ786435:SRA786436 TAV786435:TAW786436 TKR786435:TKS786436 TUN786435:TUO786436 UEJ786435:UEK786436 UOF786435:UOG786436 UYB786435:UYC786436 VHX786435:VHY786436 VRT786435:VRU786436 WBP786435:WBQ786436 WLL786435:WLM786436 WVH786435:WVI786436 C851971:E851972 IV851971:IW851972 SR851971:SS851972 ACN851971:ACO851972 AMJ851971:AMK851972 AWF851971:AWG851972 BGB851971:BGC851972 BPX851971:BPY851972 BZT851971:BZU851972 CJP851971:CJQ851972 CTL851971:CTM851972 DDH851971:DDI851972 DND851971:DNE851972 DWZ851971:DXA851972 EGV851971:EGW851972 EQR851971:EQS851972 FAN851971:FAO851972 FKJ851971:FKK851972 FUF851971:FUG851972 GEB851971:GEC851972 GNX851971:GNY851972 GXT851971:GXU851972 HHP851971:HHQ851972 HRL851971:HRM851972 IBH851971:IBI851972 ILD851971:ILE851972 IUZ851971:IVA851972 JEV851971:JEW851972 JOR851971:JOS851972 JYN851971:JYO851972 KIJ851971:KIK851972 KSF851971:KSG851972 LCB851971:LCC851972 LLX851971:LLY851972 LVT851971:LVU851972 MFP851971:MFQ851972 MPL851971:MPM851972 MZH851971:MZI851972 NJD851971:NJE851972 NSZ851971:NTA851972 OCV851971:OCW851972 OMR851971:OMS851972 OWN851971:OWO851972 PGJ851971:PGK851972 PQF851971:PQG851972 QAB851971:QAC851972 QJX851971:QJY851972 QTT851971:QTU851972 RDP851971:RDQ851972 RNL851971:RNM851972 RXH851971:RXI851972 SHD851971:SHE851972 SQZ851971:SRA851972 TAV851971:TAW851972 TKR851971:TKS851972 TUN851971:TUO851972 UEJ851971:UEK851972 UOF851971:UOG851972 UYB851971:UYC851972 VHX851971:VHY851972 VRT851971:VRU851972 WBP851971:WBQ851972 WLL851971:WLM851972 WVH851971:WVI851972 C917507:E917508 IV917507:IW917508 SR917507:SS917508 ACN917507:ACO917508 AMJ917507:AMK917508 AWF917507:AWG917508 BGB917507:BGC917508 BPX917507:BPY917508 BZT917507:BZU917508 CJP917507:CJQ917508 CTL917507:CTM917508 DDH917507:DDI917508 DND917507:DNE917508 DWZ917507:DXA917508 EGV917507:EGW917508 EQR917507:EQS917508 FAN917507:FAO917508 FKJ917507:FKK917508 FUF917507:FUG917508 GEB917507:GEC917508 GNX917507:GNY917508 GXT917507:GXU917508 HHP917507:HHQ917508 HRL917507:HRM917508 IBH917507:IBI917508 ILD917507:ILE917508 IUZ917507:IVA917508 JEV917507:JEW917508 JOR917507:JOS917508 JYN917507:JYO917508 KIJ917507:KIK917508 KSF917507:KSG917508 LCB917507:LCC917508 LLX917507:LLY917508 LVT917507:LVU917508 MFP917507:MFQ917508 MPL917507:MPM917508 MZH917507:MZI917508 NJD917507:NJE917508 NSZ917507:NTA917508 OCV917507:OCW917508 OMR917507:OMS917508 OWN917507:OWO917508 PGJ917507:PGK917508 PQF917507:PQG917508 QAB917507:QAC917508 QJX917507:QJY917508 QTT917507:QTU917508 RDP917507:RDQ917508 RNL917507:RNM917508 RXH917507:RXI917508 SHD917507:SHE917508 SQZ917507:SRA917508 TAV917507:TAW917508 TKR917507:TKS917508 TUN917507:TUO917508 UEJ917507:UEK917508 UOF917507:UOG917508 UYB917507:UYC917508 VHX917507:VHY917508 VRT917507:VRU917508 WBP917507:WBQ917508 WLL917507:WLM917508 WVH917507:WVI917508 C983043:E983044 IV983043:IW983044 SR983043:SS983044 ACN983043:ACO983044 AMJ983043:AMK983044 AWF983043:AWG983044 BGB983043:BGC983044 BPX983043:BPY983044 BZT983043:BZU983044 CJP983043:CJQ983044 CTL983043:CTM983044 DDH983043:DDI983044 DND983043:DNE983044 DWZ983043:DXA983044 EGV983043:EGW983044 EQR983043:EQS983044 FAN983043:FAO983044 FKJ983043:FKK983044 FUF983043:FUG983044 GEB983043:GEC983044 GNX983043:GNY983044 GXT983043:GXU983044 HHP983043:HHQ983044 HRL983043:HRM983044 IBH983043:IBI983044 ILD983043:ILE983044 IUZ983043:IVA983044 JEV983043:JEW983044 JOR983043:JOS983044 JYN983043:JYO983044 KIJ983043:KIK983044 KSF983043:KSG983044 LCB983043:LCC983044 LLX983043:LLY983044 LVT983043:LVU983044 MFP983043:MFQ983044 MPL983043:MPM983044 MZH983043:MZI983044 NJD983043:NJE983044 NSZ983043:NTA983044 OCV983043:OCW983044 OMR983043:OMS983044 OWN983043:OWO983044 PGJ983043:PGK983044 PQF983043:PQG983044 QAB983043:QAC983044 QJX983043:QJY983044 QTT983043:QTU983044 RDP983043:RDQ983044 RNL983043:RNM983044 RXH983043:RXI983044 SHD983043:SHE983044 SQZ983043:SRA983044 TAV983043:TAW983044 TKR983043:TKS983044 TUN983043:TUO983044 UEJ983043:UEK983044 UOF983043:UOG983044 UYB983043:UYC983044 VHX983043:VHY983044 VRT983043:VRU983044 WBP983043:WBQ983044 WLL983043:WLM983044 WVH983043:WVI983044 SHD983048:SHE983049 JE11:JF12 TA11:TB12 ACW11:ACX12 AMS11:AMT12 AWO11:AWP12 BGK11:BGL12 BQG11:BQH12 CAC11:CAD12 CJY11:CJZ12 CTU11:CTV12 DDQ11:DDR12 DNM11:DNN12 DXI11:DXJ12 EHE11:EHF12 ERA11:ERB12 FAW11:FAX12 FKS11:FKT12 FUO11:FUP12 GEK11:GEL12 GOG11:GOH12 GYC11:GYD12 HHY11:HHZ12 HRU11:HRV12 IBQ11:IBR12 ILM11:ILN12 IVI11:IVJ12 JFE11:JFF12 JPA11:JPB12 JYW11:JYX12 KIS11:KIT12 KSO11:KSP12 LCK11:LCL12 LMG11:LMH12 LWC11:LWD12 MFY11:MFZ12 MPU11:MPV12 MZQ11:MZR12 NJM11:NJN12 NTI11:NTJ12 ODE11:ODF12 ONA11:ONB12 OWW11:OWX12 PGS11:PGT12 PQO11:PQP12 QAK11:QAL12 QKG11:QKH12 QUC11:QUD12 RDY11:RDZ12 RNU11:RNV12 RXQ11:RXR12 SHM11:SHN12 SRI11:SRJ12 TBE11:TBF12 TLA11:TLB12 TUW11:TUX12 UES11:UET12 UOO11:UOP12 UYK11:UYL12 VIG11:VIH12 VSC11:VSD12 WBY11:WBZ12 WLU11:WLV12 WVQ11:WVR12 O65539:Q65540 JE65539:JF65540 TA65539:TB65540 ACW65539:ACX65540 AMS65539:AMT65540 AWO65539:AWP65540 BGK65539:BGL65540 BQG65539:BQH65540 CAC65539:CAD65540 CJY65539:CJZ65540 CTU65539:CTV65540 DDQ65539:DDR65540 DNM65539:DNN65540 DXI65539:DXJ65540 EHE65539:EHF65540 ERA65539:ERB65540 FAW65539:FAX65540 FKS65539:FKT65540 FUO65539:FUP65540 GEK65539:GEL65540 GOG65539:GOH65540 GYC65539:GYD65540 HHY65539:HHZ65540 HRU65539:HRV65540 IBQ65539:IBR65540 ILM65539:ILN65540 IVI65539:IVJ65540 JFE65539:JFF65540 JPA65539:JPB65540 JYW65539:JYX65540 KIS65539:KIT65540 KSO65539:KSP65540 LCK65539:LCL65540 LMG65539:LMH65540 LWC65539:LWD65540 MFY65539:MFZ65540 MPU65539:MPV65540 MZQ65539:MZR65540 NJM65539:NJN65540 NTI65539:NTJ65540 ODE65539:ODF65540 ONA65539:ONB65540 OWW65539:OWX65540 PGS65539:PGT65540 PQO65539:PQP65540 QAK65539:QAL65540 QKG65539:QKH65540 QUC65539:QUD65540 RDY65539:RDZ65540 RNU65539:RNV65540 RXQ65539:RXR65540 SHM65539:SHN65540 SRI65539:SRJ65540 TBE65539:TBF65540 TLA65539:TLB65540 TUW65539:TUX65540 UES65539:UET65540 UOO65539:UOP65540 UYK65539:UYL65540 VIG65539:VIH65540 VSC65539:VSD65540 WBY65539:WBZ65540 WLU65539:WLV65540 WVQ65539:WVR65540 O131075:Q131076 JE131075:JF131076 TA131075:TB131076 ACW131075:ACX131076 AMS131075:AMT131076 AWO131075:AWP131076 BGK131075:BGL131076 BQG131075:BQH131076 CAC131075:CAD131076 CJY131075:CJZ131076 CTU131075:CTV131076 DDQ131075:DDR131076 DNM131075:DNN131076 DXI131075:DXJ131076 EHE131075:EHF131076 ERA131075:ERB131076 FAW131075:FAX131076 FKS131075:FKT131076 FUO131075:FUP131076 GEK131075:GEL131076 GOG131075:GOH131076 GYC131075:GYD131076 HHY131075:HHZ131076 HRU131075:HRV131076 IBQ131075:IBR131076 ILM131075:ILN131076 IVI131075:IVJ131076 JFE131075:JFF131076 JPA131075:JPB131076 JYW131075:JYX131076 KIS131075:KIT131076 KSO131075:KSP131076 LCK131075:LCL131076 LMG131075:LMH131076 LWC131075:LWD131076 MFY131075:MFZ131076 MPU131075:MPV131076 MZQ131075:MZR131076 NJM131075:NJN131076 NTI131075:NTJ131076 ODE131075:ODF131076 ONA131075:ONB131076 OWW131075:OWX131076 PGS131075:PGT131076 PQO131075:PQP131076 QAK131075:QAL131076 QKG131075:QKH131076 QUC131075:QUD131076 RDY131075:RDZ131076 RNU131075:RNV131076 RXQ131075:RXR131076 SHM131075:SHN131076 SRI131075:SRJ131076 TBE131075:TBF131076 TLA131075:TLB131076 TUW131075:TUX131076 UES131075:UET131076 UOO131075:UOP131076 UYK131075:UYL131076 VIG131075:VIH131076 VSC131075:VSD131076 WBY131075:WBZ131076 WLU131075:WLV131076 WVQ131075:WVR131076 O196611:Q196612 JE196611:JF196612 TA196611:TB196612 ACW196611:ACX196612 AMS196611:AMT196612 AWO196611:AWP196612 BGK196611:BGL196612 BQG196611:BQH196612 CAC196611:CAD196612 CJY196611:CJZ196612 CTU196611:CTV196612 DDQ196611:DDR196612 DNM196611:DNN196612 DXI196611:DXJ196612 EHE196611:EHF196612 ERA196611:ERB196612 FAW196611:FAX196612 FKS196611:FKT196612 FUO196611:FUP196612 GEK196611:GEL196612 GOG196611:GOH196612 GYC196611:GYD196612 HHY196611:HHZ196612 HRU196611:HRV196612 IBQ196611:IBR196612 ILM196611:ILN196612 IVI196611:IVJ196612 JFE196611:JFF196612 JPA196611:JPB196612 JYW196611:JYX196612 KIS196611:KIT196612 KSO196611:KSP196612 LCK196611:LCL196612 LMG196611:LMH196612 LWC196611:LWD196612 MFY196611:MFZ196612 MPU196611:MPV196612 MZQ196611:MZR196612 NJM196611:NJN196612 NTI196611:NTJ196612 ODE196611:ODF196612 ONA196611:ONB196612 OWW196611:OWX196612 PGS196611:PGT196612 PQO196611:PQP196612 QAK196611:QAL196612 QKG196611:QKH196612 QUC196611:QUD196612 RDY196611:RDZ196612 RNU196611:RNV196612 RXQ196611:RXR196612 SHM196611:SHN196612 SRI196611:SRJ196612 TBE196611:TBF196612 TLA196611:TLB196612 TUW196611:TUX196612 UES196611:UET196612 UOO196611:UOP196612 UYK196611:UYL196612 VIG196611:VIH196612 VSC196611:VSD196612 WBY196611:WBZ196612 WLU196611:WLV196612 WVQ196611:WVR196612 O262147:Q262148 JE262147:JF262148 TA262147:TB262148 ACW262147:ACX262148 AMS262147:AMT262148 AWO262147:AWP262148 BGK262147:BGL262148 BQG262147:BQH262148 CAC262147:CAD262148 CJY262147:CJZ262148 CTU262147:CTV262148 DDQ262147:DDR262148 DNM262147:DNN262148 DXI262147:DXJ262148 EHE262147:EHF262148 ERA262147:ERB262148 FAW262147:FAX262148 FKS262147:FKT262148 FUO262147:FUP262148 GEK262147:GEL262148 GOG262147:GOH262148 GYC262147:GYD262148 HHY262147:HHZ262148 HRU262147:HRV262148 IBQ262147:IBR262148 ILM262147:ILN262148 IVI262147:IVJ262148 JFE262147:JFF262148 JPA262147:JPB262148 JYW262147:JYX262148 KIS262147:KIT262148 KSO262147:KSP262148 LCK262147:LCL262148 LMG262147:LMH262148 LWC262147:LWD262148 MFY262147:MFZ262148 MPU262147:MPV262148 MZQ262147:MZR262148 NJM262147:NJN262148 NTI262147:NTJ262148 ODE262147:ODF262148 ONA262147:ONB262148 OWW262147:OWX262148 PGS262147:PGT262148 PQO262147:PQP262148 QAK262147:QAL262148 QKG262147:QKH262148 QUC262147:QUD262148 RDY262147:RDZ262148 RNU262147:RNV262148 RXQ262147:RXR262148 SHM262147:SHN262148 SRI262147:SRJ262148 TBE262147:TBF262148 TLA262147:TLB262148 TUW262147:TUX262148 UES262147:UET262148 UOO262147:UOP262148 UYK262147:UYL262148 VIG262147:VIH262148 VSC262147:VSD262148 WBY262147:WBZ262148 WLU262147:WLV262148 WVQ262147:WVR262148 O327683:Q327684 JE327683:JF327684 TA327683:TB327684 ACW327683:ACX327684 AMS327683:AMT327684 AWO327683:AWP327684 BGK327683:BGL327684 BQG327683:BQH327684 CAC327683:CAD327684 CJY327683:CJZ327684 CTU327683:CTV327684 DDQ327683:DDR327684 DNM327683:DNN327684 DXI327683:DXJ327684 EHE327683:EHF327684 ERA327683:ERB327684 FAW327683:FAX327684 FKS327683:FKT327684 FUO327683:FUP327684 GEK327683:GEL327684 GOG327683:GOH327684 GYC327683:GYD327684 HHY327683:HHZ327684 HRU327683:HRV327684 IBQ327683:IBR327684 ILM327683:ILN327684 IVI327683:IVJ327684 JFE327683:JFF327684 JPA327683:JPB327684 JYW327683:JYX327684 KIS327683:KIT327684 KSO327683:KSP327684 LCK327683:LCL327684 LMG327683:LMH327684 LWC327683:LWD327684 MFY327683:MFZ327684 MPU327683:MPV327684 MZQ327683:MZR327684 NJM327683:NJN327684 NTI327683:NTJ327684 ODE327683:ODF327684 ONA327683:ONB327684 OWW327683:OWX327684 PGS327683:PGT327684 PQO327683:PQP327684 QAK327683:QAL327684 QKG327683:QKH327684 QUC327683:QUD327684 RDY327683:RDZ327684 RNU327683:RNV327684 RXQ327683:RXR327684 SHM327683:SHN327684 SRI327683:SRJ327684 TBE327683:TBF327684 TLA327683:TLB327684 TUW327683:TUX327684 UES327683:UET327684 UOO327683:UOP327684 UYK327683:UYL327684 VIG327683:VIH327684 VSC327683:VSD327684 WBY327683:WBZ327684 WLU327683:WLV327684 WVQ327683:WVR327684 O393219:Q393220 JE393219:JF393220 TA393219:TB393220 ACW393219:ACX393220 AMS393219:AMT393220 AWO393219:AWP393220 BGK393219:BGL393220 BQG393219:BQH393220 CAC393219:CAD393220 CJY393219:CJZ393220 CTU393219:CTV393220 DDQ393219:DDR393220 DNM393219:DNN393220 DXI393219:DXJ393220 EHE393219:EHF393220 ERA393219:ERB393220 FAW393219:FAX393220 FKS393219:FKT393220 FUO393219:FUP393220 GEK393219:GEL393220 GOG393219:GOH393220 GYC393219:GYD393220 HHY393219:HHZ393220 HRU393219:HRV393220 IBQ393219:IBR393220 ILM393219:ILN393220 IVI393219:IVJ393220 JFE393219:JFF393220 JPA393219:JPB393220 JYW393219:JYX393220 KIS393219:KIT393220 KSO393219:KSP393220 LCK393219:LCL393220 LMG393219:LMH393220 LWC393219:LWD393220 MFY393219:MFZ393220 MPU393219:MPV393220 MZQ393219:MZR393220 NJM393219:NJN393220 NTI393219:NTJ393220 ODE393219:ODF393220 ONA393219:ONB393220 OWW393219:OWX393220 PGS393219:PGT393220 PQO393219:PQP393220 QAK393219:QAL393220 QKG393219:QKH393220 QUC393219:QUD393220 RDY393219:RDZ393220 RNU393219:RNV393220 RXQ393219:RXR393220 SHM393219:SHN393220 SRI393219:SRJ393220 TBE393219:TBF393220 TLA393219:TLB393220 TUW393219:TUX393220 UES393219:UET393220 UOO393219:UOP393220 UYK393219:UYL393220 VIG393219:VIH393220 VSC393219:VSD393220 WBY393219:WBZ393220 WLU393219:WLV393220 WVQ393219:WVR393220 O458755:Q458756 JE458755:JF458756 TA458755:TB458756 ACW458755:ACX458756 AMS458755:AMT458756 AWO458755:AWP458756 BGK458755:BGL458756 BQG458755:BQH458756 CAC458755:CAD458756 CJY458755:CJZ458756 CTU458755:CTV458756 DDQ458755:DDR458756 DNM458755:DNN458756 DXI458755:DXJ458756 EHE458755:EHF458756 ERA458755:ERB458756 FAW458755:FAX458756 FKS458755:FKT458756 FUO458755:FUP458756 GEK458755:GEL458756 GOG458755:GOH458756 GYC458755:GYD458756 HHY458755:HHZ458756 HRU458755:HRV458756 IBQ458755:IBR458756 ILM458755:ILN458756 IVI458755:IVJ458756 JFE458755:JFF458756 JPA458755:JPB458756 JYW458755:JYX458756 KIS458755:KIT458756 KSO458755:KSP458756 LCK458755:LCL458756 LMG458755:LMH458756 LWC458755:LWD458756 MFY458755:MFZ458756 MPU458755:MPV458756 MZQ458755:MZR458756 NJM458755:NJN458756 NTI458755:NTJ458756 ODE458755:ODF458756 ONA458755:ONB458756 OWW458755:OWX458756 PGS458755:PGT458756 PQO458755:PQP458756 QAK458755:QAL458756 QKG458755:QKH458756 QUC458755:QUD458756 RDY458755:RDZ458756 RNU458755:RNV458756 RXQ458755:RXR458756 SHM458755:SHN458756 SRI458755:SRJ458756 TBE458755:TBF458756 TLA458755:TLB458756 TUW458755:TUX458756 UES458755:UET458756 UOO458755:UOP458756 UYK458755:UYL458756 VIG458755:VIH458756 VSC458755:VSD458756 WBY458755:WBZ458756 WLU458755:WLV458756 WVQ458755:WVR458756 O524291:Q524292 JE524291:JF524292 TA524291:TB524292 ACW524291:ACX524292 AMS524291:AMT524292 AWO524291:AWP524292 BGK524291:BGL524292 BQG524291:BQH524292 CAC524291:CAD524292 CJY524291:CJZ524292 CTU524291:CTV524292 DDQ524291:DDR524292 DNM524291:DNN524292 DXI524291:DXJ524292 EHE524291:EHF524292 ERA524291:ERB524292 FAW524291:FAX524292 FKS524291:FKT524292 FUO524291:FUP524292 GEK524291:GEL524292 GOG524291:GOH524292 GYC524291:GYD524292 HHY524291:HHZ524292 HRU524291:HRV524292 IBQ524291:IBR524292 ILM524291:ILN524292 IVI524291:IVJ524292 JFE524291:JFF524292 JPA524291:JPB524292 JYW524291:JYX524292 KIS524291:KIT524292 KSO524291:KSP524292 LCK524291:LCL524292 LMG524291:LMH524292 LWC524291:LWD524292 MFY524291:MFZ524292 MPU524291:MPV524292 MZQ524291:MZR524292 NJM524291:NJN524292 NTI524291:NTJ524292 ODE524291:ODF524292 ONA524291:ONB524292 OWW524291:OWX524292 PGS524291:PGT524292 PQO524291:PQP524292 QAK524291:QAL524292 QKG524291:QKH524292 QUC524291:QUD524292 RDY524291:RDZ524292 RNU524291:RNV524292 RXQ524291:RXR524292 SHM524291:SHN524292 SRI524291:SRJ524292 TBE524291:TBF524292 TLA524291:TLB524292 TUW524291:TUX524292 UES524291:UET524292 UOO524291:UOP524292 UYK524291:UYL524292 VIG524291:VIH524292 VSC524291:VSD524292 WBY524291:WBZ524292 WLU524291:WLV524292 WVQ524291:WVR524292 O589827:Q589828 JE589827:JF589828 TA589827:TB589828 ACW589827:ACX589828 AMS589827:AMT589828 AWO589827:AWP589828 BGK589827:BGL589828 BQG589827:BQH589828 CAC589827:CAD589828 CJY589827:CJZ589828 CTU589827:CTV589828 DDQ589827:DDR589828 DNM589827:DNN589828 DXI589827:DXJ589828 EHE589827:EHF589828 ERA589827:ERB589828 FAW589827:FAX589828 FKS589827:FKT589828 FUO589827:FUP589828 GEK589827:GEL589828 GOG589827:GOH589828 GYC589827:GYD589828 HHY589827:HHZ589828 HRU589827:HRV589828 IBQ589827:IBR589828 ILM589827:ILN589828 IVI589827:IVJ589828 JFE589827:JFF589828 JPA589827:JPB589828 JYW589827:JYX589828 KIS589827:KIT589828 KSO589827:KSP589828 LCK589827:LCL589828 LMG589827:LMH589828 LWC589827:LWD589828 MFY589827:MFZ589828 MPU589827:MPV589828 MZQ589827:MZR589828 NJM589827:NJN589828 NTI589827:NTJ589828 ODE589827:ODF589828 ONA589827:ONB589828 OWW589827:OWX589828 PGS589827:PGT589828 PQO589827:PQP589828 QAK589827:QAL589828 QKG589827:QKH589828 QUC589827:QUD589828 RDY589827:RDZ589828 RNU589827:RNV589828 RXQ589827:RXR589828 SHM589827:SHN589828 SRI589827:SRJ589828 TBE589827:TBF589828 TLA589827:TLB589828 TUW589827:TUX589828 UES589827:UET589828 UOO589827:UOP589828 UYK589827:UYL589828 VIG589827:VIH589828 VSC589827:VSD589828 WBY589827:WBZ589828 WLU589827:WLV589828 WVQ589827:WVR589828 O655363:Q655364 JE655363:JF655364 TA655363:TB655364 ACW655363:ACX655364 AMS655363:AMT655364 AWO655363:AWP655364 BGK655363:BGL655364 BQG655363:BQH655364 CAC655363:CAD655364 CJY655363:CJZ655364 CTU655363:CTV655364 DDQ655363:DDR655364 DNM655363:DNN655364 DXI655363:DXJ655364 EHE655363:EHF655364 ERA655363:ERB655364 FAW655363:FAX655364 FKS655363:FKT655364 FUO655363:FUP655364 GEK655363:GEL655364 GOG655363:GOH655364 GYC655363:GYD655364 HHY655363:HHZ655364 HRU655363:HRV655364 IBQ655363:IBR655364 ILM655363:ILN655364 IVI655363:IVJ655364 JFE655363:JFF655364 JPA655363:JPB655364 JYW655363:JYX655364 KIS655363:KIT655364 KSO655363:KSP655364 LCK655363:LCL655364 LMG655363:LMH655364 LWC655363:LWD655364 MFY655363:MFZ655364 MPU655363:MPV655364 MZQ655363:MZR655364 NJM655363:NJN655364 NTI655363:NTJ655364 ODE655363:ODF655364 ONA655363:ONB655364 OWW655363:OWX655364 PGS655363:PGT655364 PQO655363:PQP655364 QAK655363:QAL655364 QKG655363:QKH655364 QUC655363:QUD655364 RDY655363:RDZ655364 RNU655363:RNV655364 RXQ655363:RXR655364 SHM655363:SHN655364 SRI655363:SRJ655364 TBE655363:TBF655364 TLA655363:TLB655364 TUW655363:TUX655364 UES655363:UET655364 UOO655363:UOP655364 UYK655363:UYL655364 VIG655363:VIH655364 VSC655363:VSD655364 WBY655363:WBZ655364 WLU655363:WLV655364 WVQ655363:WVR655364 O720899:Q720900 JE720899:JF720900 TA720899:TB720900 ACW720899:ACX720900 AMS720899:AMT720900 AWO720899:AWP720900 BGK720899:BGL720900 BQG720899:BQH720900 CAC720899:CAD720900 CJY720899:CJZ720900 CTU720899:CTV720900 DDQ720899:DDR720900 DNM720899:DNN720900 DXI720899:DXJ720900 EHE720899:EHF720900 ERA720899:ERB720900 FAW720899:FAX720900 FKS720899:FKT720900 FUO720899:FUP720900 GEK720899:GEL720900 GOG720899:GOH720900 GYC720899:GYD720900 HHY720899:HHZ720900 HRU720899:HRV720900 IBQ720899:IBR720900 ILM720899:ILN720900 IVI720899:IVJ720900 JFE720899:JFF720900 JPA720899:JPB720900 JYW720899:JYX720900 KIS720899:KIT720900 KSO720899:KSP720900 LCK720899:LCL720900 LMG720899:LMH720900 LWC720899:LWD720900 MFY720899:MFZ720900 MPU720899:MPV720900 MZQ720899:MZR720900 NJM720899:NJN720900 NTI720899:NTJ720900 ODE720899:ODF720900 ONA720899:ONB720900 OWW720899:OWX720900 PGS720899:PGT720900 PQO720899:PQP720900 QAK720899:QAL720900 QKG720899:QKH720900 QUC720899:QUD720900 RDY720899:RDZ720900 RNU720899:RNV720900 RXQ720899:RXR720900 SHM720899:SHN720900 SRI720899:SRJ720900 TBE720899:TBF720900 TLA720899:TLB720900 TUW720899:TUX720900 UES720899:UET720900 UOO720899:UOP720900 UYK720899:UYL720900 VIG720899:VIH720900 VSC720899:VSD720900 WBY720899:WBZ720900 WLU720899:WLV720900 WVQ720899:WVR720900 O786435:Q786436 JE786435:JF786436 TA786435:TB786436 ACW786435:ACX786436 AMS786435:AMT786436 AWO786435:AWP786436 BGK786435:BGL786436 BQG786435:BQH786436 CAC786435:CAD786436 CJY786435:CJZ786436 CTU786435:CTV786436 DDQ786435:DDR786436 DNM786435:DNN786436 DXI786435:DXJ786436 EHE786435:EHF786436 ERA786435:ERB786436 FAW786435:FAX786436 FKS786435:FKT786436 FUO786435:FUP786436 GEK786435:GEL786436 GOG786435:GOH786436 GYC786435:GYD786436 HHY786435:HHZ786436 HRU786435:HRV786436 IBQ786435:IBR786436 ILM786435:ILN786436 IVI786435:IVJ786436 JFE786435:JFF786436 JPA786435:JPB786436 JYW786435:JYX786436 KIS786435:KIT786436 KSO786435:KSP786436 LCK786435:LCL786436 LMG786435:LMH786436 LWC786435:LWD786436 MFY786435:MFZ786436 MPU786435:MPV786436 MZQ786435:MZR786436 NJM786435:NJN786436 NTI786435:NTJ786436 ODE786435:ODF786436 ONA786435:ONB786436 OWW786435:OWX786436 PGS786435:PGT786436 PQO786435:PQP786436 QAK786435:QAL786436 QKG786435:QKH786436 QUC786435:QUD786436 RDY786435:RDZ786436 RNU786435:RNV786436 RXQ786435:RXR786436 SHM786435:SHN786436 SRI786435:SRJ786436 TBE786435:TBF786436 TLA786435:TLB786436 TUW786435:TUX786436 UES786435:UET786436 UOO786435:UOP786436 UYK786435:UYL786436 VIG786435:VIH786436 VSC786435:VSD786436 WBY786435:WBZ786436 WLU786435:WLV786436 WVQ786435:WVR786436 O851971:Q851972 JE851971:JF851972 TA851971:TB851972 ACW851971:ACX851972 AMS851971:AMT851972 AWO851971:AWP851972 BGK851971:BGL851972 BQG851971:BQH851972 CAC851971:CAD851972 CJY851971:CJZ851972 CTU851971:CTV851972 DDQ851971:DDR851972 DNM851971:DNN851972 DXI851971:DXJ851972 EHE851971:EHF851972 ERA851971:ERB851972 FAW851971:FAX851972 FKS851971:FKT851972 FUO851971:FUP851972 GEK851971:GEL851972 GOG851971:GOH851972 GYC851971:GYD851972 HHY851971:HHZ851972 HRU851971:HRV851972 IBQ851971:IBR851972 ILM851971:ILN851972 IVI851971:IVJ851972 JFE851971:JFF851972 JPA851971:JPB851972 JYW851971:JYX851972 KIS851971:KIT851972 KSO851971:KSP851972 LCK851971:LCL851972 LMG851971:LMH851972 LWC851971:LWD851972 MFY851971:MFZ851972 MPU851971:MPV851972 MZQ851971:MZR851972 NJM851971:NJN851972 NTI851971:NTJ851972 ODE851971:ODF851972 ONA851971:ONB851972 OWW851971:OWX851972 PGS851971:PGT851972 PQO851971:PQP851972 QAK851971:QAL851972 QKG851971:QKH851972 QUC851971:QUD851972 RDY851971:RDZ851972 RNU851971:RNV851972 RXQ851971:RXR851972 SHM851971:SHN851972 SRI851971:SRJ851972 TBE851971:TBF851972 TLA851971:TLB851972 TUW851971:TUX851972 UES851971:UET851972 UOO851971:UOP851972 UYK851971:UYL851972 VIG851971:VIH851972 VSC851971:VSD851972 WBY851971:WBZ851972 WLU851971:WLV851972 WVQ851971:WVR851972 O917507:Q917508 JE917507:JF917508 TA917507:TB917508 ACW917507:ACX917508 AMS917507:AMT917508 AWO917507:AWP917508 BGK917507:BGL917508 BQG917507:BQH917508 CAC917507:CAD917508 CJY917507:CJZ917508 CTU917507:CTV917508 DDQ917507:DDR917508 DNM917507:DNN917508 DXI917507:DXJ917508 EHE917507:EHF917508 ERA917507:ERB917508 FAW917507:FAX917508 FKS917507:FKT917508 FUO917507:FUP917508 GEK917507:GEL917508 GOG917507:GOH917508 GYC917507:GYD917508 HHY917507:HHZ917508 HRU917507:HRV917508 IBQ917507:IBR917508 ILM917507:ILN917508 IVI917507:IVJ917508 JFE917507:JFF917508 JPA917507:JPB917508 JYW917507:JYX917508 KIS917507:KIT917508 KSO917507:KSP917508 LCK917507:LCL917508 LMG917507:LMH917508 LWC917507:LWD917508 MFY917507:MFZ917508 MPU917507:MPV917508 MZQ917507:MZR917508 NJM917507:NJN917508 NTI917507:NTJ917508 ODE917507:ODF917508 ONA917507:ONB917508 OWW917507:OWX917508 PGS917507:PGT917508 PQO917507:PQP917508 QAK917507:QAL917508 QKG917507:QKH917508 QUC917507:QUD917508 RDY917507:RDZ917508 RNU917507:RNV917508 RXQ917507:RXR917508 SHM917507:SHN917508 SRI917507:SRJ917508 TBE917507:TBF917508 TLA917507:TLB917508 TUW917507:TUX917508 UES917507:UET917508 UOO917507:UOP917508 UYK917507:UYL917508 VIG917507:VIH917508 VSC917507:VSD917508 WBY917507:WBZ917508 WLU917507:WLV917508 WVQ917507:WVR917508 O983043:Q983044 JE983043:JF983044 TA983043:TB983044 ACW983043:ACX983044 AMS983043:AMT983044 AWO983043:AWP983044 BGK983043:BGL983044 BQG983043:BQH983044 CAC983043:CAD983044 CJY983043:CJZ983044 CTU983043:CTV983044 DDQ983043:DDR983044 DNM983043:DNN983044 DXI983043:DXJ983044 EHE983043:EHF983044 ERA983043:ERB983044 FAW983043:FAX983044 FKS983043:FKT983044 FUO983043:FUP983044 GEK983043:GEL983044 GOG983043:GOH983044 GYC983043:GYD983044 HHY983043:HHZ983044 HRU983043:HRV983044 IBQ983043:IBR983044 ILM983043:ILN983044 IVI983043:IVJ983044 JFE983043:JFF983044 JPA983043:JPB983044 JYW983043:JYX983044 KIS983043:KIT983044 KSO983043:KSP983044 LCK983043:LCL983044 LMG983043:LMH983044 LWC983043:LWD983044 MFY983043:MFZ983044 MPU983043:MPV983044 MZQ983043:MZR983044 NJM983043:NJN983044 NTI983043:NTJ983044 ODE983043:ODF983044 ONA983043:ONB983044 OWW983043:OWX983044 PGS983043:PGT983044 PQO983043:PQP983044 QAK983043:QAL983044 QKG983043:QKH983044 QUC983043:QUD983044 RDY983043:RDZ983044 RNU983043:RNV983044 RXQ983043:RXR983044 SHM983043:SHN983044 SRI983043:SRJ983044 TBE983043:TBF983044 TLA983043:TLB983044 TUW983043:TUX983044 UES983043:UET983044 UOO983043:UOP983044 UYK983043:UYL983044 VIG983043:VIH983044 VSC983043:VSD983044 WBY983043:WBZ983044 WLU983043:WLV983044 WVQ983043:WVR983044 SQZ983048:SRA983049 JB11:JC12 SX11:SY12 ACT11:ACU12 AMP11:AMQ12 AWL11:AWM12 BGH11:BGI12 BQD11:BQE12 BZZ11:CAA12 CJV11:CJW12 CTR11:CTS12 DDN11:DDO12 DNJ11:DNK12 DXF11:DXG12 EHB11:EHC12 EQX11:EQY12 FAT11:FAU12 FKP11:FKQ12 FUL11:FUM12 GEH11:GEI12 GOD11:GOE12 GXZ11:GYA12 HHV11:HHW12 HRR11:HRS12 IBN11:IBO12 ILJ11:ILK12 IVF11:IVG12 JFB11:JFC12 JOX11:JOY12 JYT11:JYU12 KIP11:KIQ12 KSL11:KSM12 LCH11:LCI12 LMD11:LME12 LVZ11:LWA12 MFV11:MFW12 MPR11:MPS12 MZN11:MZO12 NJJ11:NJK12 NTF11:NTG12 ODB11:ODC12 OMX11:OMY12 OWT11:OWU12 PGP11:PGQ12 PQL11:PQM12 QAH11:QAI12 QKD11:QKE12 QTZ11:QUA12 RDV11:RDW12 RNR11:RNS12 RXN11:RXO12 SHJ11:SHK12 SRF11:SRG12 TBB11:TBC12 TKX11:TKY12 TUT11:TUU12 UEP11:UEQ12 UOL11:UOM12 UYH11:UYI12 VID11:VIE12 VRZ11:VSA12 WBV11:WBW12 WLR11:WLS12 WVN11:WVO12 K65539:M65540 JB65539:JC65540 SX65539:SY65540 ACT65539:ACU65540 AMP65539:AMQ65540 AWL65539:AWM65540 BGH65539:BGI65540 BQD65539:BQE65540 BZZ65539:CAA65540 CJV65539:CJW65540 CTR65539:CTS65540 DDN65539:DDO65540 DNJ65539:DNK65540 DXF65539:DXG65540 EHB65539:EHC65540 EQX65539:EQY65540 FAT65539:FAU65540 FKP65539:FKQ65540 FUL65539:FUM65540 GEH65539:GEI65540 GOD65539:GOE65540 GXZ65539:GYA65540 HHV65539:HHW65540 HRR65539:HRS65540 IBN65539:IBO65540 ILJ65539:ILK65540 IVF65539:IVG65540 JFB65539:JFC65540 JOX65539:JOY65540 JYT65539:JYU65540 KIP65539:KIQ65540 KSL65539:KSM65540 LCH65539:LCI65540 LMD65539:LME65540 LVZ65539:LWA65540 MFV65539:MFW65540 MPR65539:MPS65540 MZN65539:MZO65540 NJJ65539:NJK65540 NTF65539:NTG65540 ODB65539:ODC65540 OMX65539:OMY65540 OWT65539:OWU65540 PGP65539:PGQ65540 PQL65539:PQM65540 QAH65539:QAI65540 QKD65539:QKE65540 QTZ65539:QUA65540 RDV65539:RDW65540 RNR65539:RNS65540 RXN65539:RXO65540 SHJ65539:SHK65540 SRF65539:SRG65540 TBB65539:TBC65540 TKX65539:TKY65540 TUT65539:TUU65540 UEP65539:UEQ65540 UOL65539:UOM65540 UYH65539:UYI65540 VID65539:VIE65540 VRZ65539:VSA65540 WBV65539:WBW65540 WLR65539:WLS65540 WVN65539:WVO65540 K131075:M131076 JB131075:JC131076 SX131075:SY131076 ACT131075:ACU131076 AMP131075:AMQ131076 AWL131075:AWM131076 BGH131075:BGI131076 BQD131075:BQE131076 BZZ131075:CAA131076 CJV131075:CJW131076 CTR131075:CTS131076 DDN131075:DDO131076 DNJ131075:DNK131076 DXF131075:DXG131076 EHB131075:EHC131076 EQX131075:EQY131076 FAT131075:FAU131076 FKP131075:FKQ131076 FUL131075:FUM131076 GEH131075:GEI131076 GOD131075:GOE131076 GXZ131075:GYA131076 HHV131075:HHW131076 HRR131075:HRS131076 IBN131075:IBO131076 ILJ131075:ILK131076 IVF131075:IVG131076 JFB131075:JFC131076 JOX131075:JOY131076 JYT131075:JYU131076 KIP131075:KIQ131076 KSL131075:KSM131076 LCH131075:LCI131076 LMD131075:LME131076 LVZ131075:LWA131076 MFV131075:MFW131076 MPR131075:MPS131076 MZN131075:MZO131076 NJJ131075:NJK131076 NTF131075:NTG131076 ODB131075:ODC131076 OMX131075:OMY131076 OWT131075:OWU131076 PGP131075:PGQ131076 PQL131075:PQM131076 QAH131075:QAI131076 QKD131075:QKE131076 QTZ131075:QUA131076 RDV131075:RDW131076 RNR131075:RNS131076 RXN131075:RXO131076 SHJ131075:SHK131076 SRF131075:SRG131076 TBB131075:TBC131076 TKX131075:TKY131076 TUT131075:TUU131076 UEP131075:UEQ131076 UOL131075:UOM131076 UYH131075:UYI131076 VID131075:VIE131076 VRZ131075:VSA131076 WBV131075:WBW131076 WLR131075:WLS131076 WVN131075:WVO131076 K196611:M196612 JB196611:JC196612 SX196611:SY196612 ACT196611:ACU196612 AMP196611:AMQ196612 AWL196611:AWM196612 BGH196611:BGI196612 BQD196611:BQE196612 BZZ196611:CAA196612 CJV196611:CJW196612 CTR196611:CTS196612 DDN196611:DDO196612 DNJ196611:DNK196612 DXF196611:DXG196612 EHB196611:EHC196612 EQX196611:EQY196612 FAT196611:FAU196612 FKP196611:FKQ196612 FUL196611:FUM196612 GEH196611:GEI196612 GOD196611:GOE196612 GXZ196611:GYA196612 HHV196611:HHW196612 HRR196611:HRS196612 IBN196611:IBO196612 ILJ196611:ILK196612 IVF196611:IVG196612 JFB196611:JFC196612 JOX196611:JOY196612 JYT196611:JYU196612 KIP196611:KIQ196612 KSL196611:KSM196612 LCH196611:LCI196612 LMD196611:LME196612 LVZ196611:LWA196612 MFV196611:MFW196612 MPR196611:MPS196612 MZN196611:MZO196612 NJJ196611:NJK196612 NTF196611:NTG196612 ODB196611:ODC196612 OMX196611:OMY196612 OWT196611:OWU196612 PGP196611:PGQ196612 PQL196611:PQM196612 QAH196611:QAI196612 QKD196611:QKE196612 QTZ196611:QUA196612 RDV196611:RDW196612 RNR196611:RNS196612 RXN196611:RXO196612 SHJ196611:SHK196612 SRF196611:SRG196612 TBB196611:TBC196612 TKX196611:TKY196612 TUT196611:TUU196612 UEP196611:UEQ196612 UOL196611:UOM196612 UYH196611:UYI196612 VID196611:VIE196612 VRZ196611:VSA196612 WBV196611:WBW196612 WLR196611:WLS196612 WVN196611:WVO196612 K262147:M262148 JB262147:JC262148 SX262147:SY262148 ACT262147:ACU262148 AMP262147:AMQ262148 AWL262147:AWM262148 BGH262147:BGI262148 BQD262147:BQE262148 BZZ262147:CAA262148 CJV262147:CJW262148 CTR262147:CTS262148 DDN262147:DDO262148 DNJ262147:DNK262148 DXF262147:DXG262148 EHB262147:EHC262148 EQX262147:EQY262148 FAT262147:FAU262148 FKP262147:FKQ262148 FUL262147:FUM262148 GEH262147:GEI262148 GOD262147:GOE262148 GXZ262147:GYA262148 HHV262147:HHW262148 HRR262147:HRS262148 IBN262147:IBO262148 ILJ262147:ILK262148 IVF262147:IVG262148 JFB262147:JFC262148 JOX262147:JOY262148 JYT262147:JYU262148 KIP262147:KIQ262148 KSL262147:KSM262148 LCH262147:LCI262148 LMD262147:LME262148 LVZ262147:LWA262148 MFV262147:MFW262148 MPR262147:MPS262148 MZN262147:MZO262148 NJJ262147:NJK262148 NTF262147:NTG262148 ODB262147:ODC262148 OMX262147:OMY262148 OWT262147:OWU262148 PGP262147:PGQ262148 PQL262147:PQM262148 QAH262147:QAI262148 QKD262147:QKE262148 QTZ262147:QUA262148 RDV262147:RDW262148 RNR262147:RNS262148 RXN262147:RXO262148 SHJ262147:SHK262148 SRF262147:SRG262148 TBB262147:TBC262148 TKX262147:TKY262148 TUT262147:TUU262148 UEP262147:UEQ262148 UOL262147:UOM262148 UYH262147:UYI262148 VID262147:VIE262148 VRZ262147:VSA262148 WBV262147:WBW262148 WLR262147:WLS262148 WVN262147:WVO262148 K327683:M327684 JB327683:JC327684 SX327683:SY327684 ACT327683:ACU327684 AMP327683:AMQ327684 AWL327683:AWM327684 BGH327683:BGI327684 BQD327683:BQE327684 BZZ327683:CAA327684 CJV327683:CJW327684 CTR327683:CTS327684 DDN327683:DDO327684 DNJ327683:DNK327684 DXF327683:DXG327684 EHB327683:EHC327684 EQX327683:EQY327684 FAT327683:FAU327684 FKP327683:FKQ327684 FUL327683:FUM327684 GEH327683:GEI327684 GOD327683:GOE327684 GXZ327683:GYA327684 HHV327683:HHW327684 HRR327683:HRS327684 IBN327683:IBO327684 ILJ327683:ILK327684 IVF327683:IVG327684 JFB327683:JFC327684 JOX327683:JOY327684 JYT327683:JYU327684 KIP327683:KIQ327684 KSL327683:KSM327684 LCH327683:LCI327684 LMD327683:LME327684 LVZ327683:LWA327684 MFV327683:MFW327684 MPR327683:MPS327684 MZN327683:MZO327684 NJJ327683:NJK327684 NTF327683:NTG327684 ODB327683:ODC327684 OMX327683:OMY327684 OWT327683:OWU327684 PGP327683:PGQ327684 PQL327683:PQM327684 QAH327683:QAI327684 QKD327683:QKE327684 QTZ327683:QUA327684 RDV327683:RDW327684 RNR327683:RNS327684 RXN327683:RXO327684 SHJ327683:SHK327684 SRF327683:SRG327684 TBB327683:TBC327684 TKX327683:TKY327684 TUT327683:TUU327684 UEP327683:UEQ327684 UOL327683:UOM327684 UYH327683:UYI327684 VID327683:VIE327684 VRZ327683:VSA327684 WBV327683:WBW327684 WLR327683:WLS327684 WVN327683:WVO327684 K393219:M393220 JB393219:JC393220 SX393219:SY393220 ACT393219:ACU393220 AMP393219:AMQ393220 AWL393219:AWM393220 BGH393219:BGI393220 BQD393219:BQE393220 BZZ393219:CAA393220 CJV393219:CJW393220 CTR393219:CTS393220 DDN393219:DDO393220 DNJ393219:DNK393220 DXF393219:DXG393220 EHB393219:EHC393220 EQX393219:EQY393220 FAT393219:FAU393220 FKP393219:FKQ393220 FUL393219:FUM393220 GEH393219:GEI393220 GOD393219:GOE393220 GXZ393219:GYA393220 HHV393219:HHW393220 HRR393219:HRS393220 IBN393219:IBO393220 ILJ393219:ILK393220 IVF393219:IVG393220 JFB393219:JFC393220 JOX393219:JOY393220 JYT393219:JYU393220 KIP393219:KIQ393220 KSL393219:KSM393220 LCH393219:LCI393220 LMD393219:LME393220 LVZ393219:LWA393220 MFV393219:MFW393220 MPR393219:MPS393220 MZN393219:MZO393220 NJJ393219:NJK393220 NTF393219:NTG393220 ODB393219:ODC393220 OMX393219:OMY393220 OWT393219:OWU393220 PGP393219:PGQ393220 PQL393219:PQM393220 QAH393219:QAI393220 QKD393219:QKE393220 QTZ393219:QUA393220 RDV393219:RDW393220 RNR393219:RNS393220 RXN393219:RXO393220 SHJ393219:SHK393220 SRF393219:SRG393220 TBB393219:TBC393220 TKX393219:TKY393220 TUT393219:TUU393220 UEP393219:UEQ393220 UOL393219:UOM393220 UYH393219:UYI393220 VID393219:VIE393220 VRZ393219:VSA393220 WBV393219:WBW393220 WLR393219:WLS393220 WVN393219:WVO393220 K458755:M458756 JB458755:JC458756 SX458755:SY458756 ACT458755:ACU458756 AMP458755:AMQ458756 AWL458755:AWM458756 BGH458755:BGI458756 BQD458755:BQE458756 BZZ458755:CAA458756 CJV458755:CJW458756 CTR458755:CTS458756 DDN458755:DDO458756 DNJ458755:DNK458756 DXF458755:DXG458756 EHB458755:EHC458756 EQX458755:EQY458756 FAT458755:FAU458756 FKP458755:FKQ458756 FUL458755:FUM458756 GEH458755:GEI458756 GOD458755:GOE458756 GXZ458755:GYA458756 HHV458755:HHW458756 HRR458755:HRS458756 IBN458755:IBO458756 ILJ458755:ILK458756 IVF458755:IVG458756 JFB458755:JFC458756 JOX458755:JOY458756 JYT458755:JYU458756 KIP458755:KIQ458756 KSL458755:KSM458756 LCH458755:LCI458756 LMD458755:LME458756 LVZ458755:LWA458756 MFV458755:MFW458756 MPR458755:MPS458756 MZN458755:MZO458756 NJJ458755:NJK458756 NTF458755:NTG458756 ODB458755:ODC458756 OMX458755:OMY458756 OWT458755:OWU458756 PGP458755:PGQ458756 PQL458755:PQM458756 QAH458755:QAI458756 QKD458755:QKE458756 QTZ458755:QUA458756 RDV458755:RDW458756 RNR458755:RNS458756 RXN458755:RXO458756 SHJ458755:SHK458756 SRF458755:SRG458756 TBB458755:TBC458756 TKX458755:TKY458756 TUT458755:TUU458756 UEP458755:UEQ458756 UOL458755:UOM458756 UYH458755:UYI458756 VID458755:VIE458756 VRZ458755:VSA458756 WBV458755:WBW458756 WLR458755:WLS458756 WVN458755:WVO458756 K524291:M524292 JB524291:JC524292 SX524291:SY524292 ACT524291:ACU524292 AMP524291:AMQ524292 AWL524291:AWM524292 BGH524291:BGI524292 BQD524291:BQE524292 BZZ524291:CAA524292 CJV524291:CJW524292 CTR524291:CTS524292 DDN524291:DDO524292 DNJ524291:DNK524292 DXF524291:DXG524292 EHB524291:EHC524292 EQX524291:EQY524292 FAT524291:FAU524292 FKP524291:FKQ524292 FUL524291:FUM524292 GEH524291:GEI524292 GOD524291:GOE524292 GXZ524291:GYA524292 HHV524291:HHW524292 HRR524291:HRS524292 IBN524291:IBO524292 ILJ524291:ILK524292 IVF524291:IVG524292 JFB524291:JFC524292 JOX524291:JOY524292 JYT524291:JYU524292 KIP524291:KIQ524292 KSL524291:KSM524292 LCH524291:LCI524292 LMD524291:LME524292 LVZ524291:LWA524292 MFV524291:MFW524292 MPR524291:MPS524292 MZN524291:MZO524292 NJJ524291:NJK524292 NTF524291:NTG524292 ODB524291:ODC524292 OMX524291:OMY524292 OWT524291:OWU524292 PGP524291:PGQ524292 PQL524291:PQM524292 QAH524291:QAI524292 QKD524291:QKE524292 QTZ524291:QUA524292 RDV524291:RDW524292 RNR524291:RNS524292 RXN524291:RXO524292 SHJ524291:SHK524292 SRF524291:SRG524292 TBB524291:TBC524292 TKX524291:TKY524292 TUT524291:TUU524292 UEP524291:UEQ524292 UOL524291:UOM524292 UYH524291:UYI524292 VID524291:VIE524292 VRZ524291:VSA524292 WBV524291:WBW524292 WLR524291:WLS524292 WVN524291:WVO524292 K589827:M589828 JB589827:JC589828 SX589827:SY589828 ACT589827:ACU589828 AMP589827:AMQ589828 AWL589827:AWM589828 BGH589827:BGI589828 BQD589827:BQE589828 BZZ589827:CAA589828 CJV589827:CJW589828 CTR589827:CTS589828 DDN589827:DDO589828 DNJ589827:DNK589828 DXF589827:DXG589828 EHB589827:EHC589828 EQX589827:EQY589828 FAT589827:FAU589828 FKP589827:FKQ589828 FUL589827:FUM589828 GEH589827:GEI589828 GOD589827:GOE589828 GXZ589827:GYA589828 HHV589827:HHW589828 HRR589827:HRS589828 IBN589827:IBO589828 ILJ589827:ILK589828 IVF589827:IVG589828 JFB589827:JFC589828 JOX589827:JOY589828 JYT589827:JYU589828 KIP589827:KIQ589828 KSL589827:KSM589828 LCH589827:LCI589828 LMD589827:LME589828 LVZ589827:LWA589828 MFV589827:MFW589828 MPR589827:MPS589828 MZN589827:MZO589828 NJJ589827:NJK589828 NTF589827:NTG589828 ODB589827:ODC589828 OMX589827:OMY589828 OWT589827:OWU589828 PGP589827:PGQ589828 PQL589827:PQM589828 QAH589827:QAI589828 QKD589827:QKE589828 QTZ589827:QUA589828 RDV589827:RDW589828 RNR589827:RNS589828 RXN589827:RXO589828 SHJ589827:SHK589828 SRF589827:SRG589828 TBB589827:TBC589828 TKX589827:TKY589828 TUT589827:TUU589828 UEP589827:UEQ589828 UOL589827:UOM589828 UYH589827:UYI589828 VID589827:VIE589828 VRZ589827:VSA589828 WBV589827:WBW589828 WLR589827:WLS589828 WVN589827:WVO589828 K655363:M655364 JB655363:JC655364 SX655363:SY655364 ACT655363:ACU655364 AMP655363:AMQ655364 AWL655363:AWM655364 BGH655363:BGI655364 BQD655363:BQE655364 BZZ655363:CAA655364 CJV655363:CJW655364 CTR655363:CTS655364 DDN655363:DDO655364 DNJ655363:DNK655364 DXF655363:DXG655364 EHB655363:EHC655364 EQX655363:EQY655364 FAT655363:FAU655364 FKP655363:FKQ655364 FUL655363:FUM655364 GEH655363:GEI655364 GOD655363:GOE655364 GXZ655363:GYA655364 HHV655363:HHW655364 HRR655363:HRS655364 IBN655363:IBO655364 ILJ655363:ILK655364 IVF655363:IVG655364 JFB655363:JFC655364 JOX655363:JOY655364 JYT655363:JYU655364 KIP655363:KIQ655364 KSL655363:KSM655364 LCH655363:LCI655364 LMD655363:LME655364 LVZ655363:LWA655364 MFV655363:MFW655364 MPR655363:MPS655364 MZN655363:MZO655364 NJJ655363:NJK655364 NTF655363:NTG655364 ODB655363:ODC655364 OMX655363:OMY655364 OWT655363:OWU655364 PGP655363:PGQ655364 PQL655363:PQM655364 QAH655363:QAI655364 QKD655363:QKE655364 QTZ655363:QUA655364 RDV655363:RDW655364 RNR655363:RNS655364 RXN655363:RXO655364 SHJ655363:SHK655364 SRF655363:SRG655364 TBB655363:TBC655364 TKX655363:TKY655364 TUT655363:TUU655364 UEP655363:UEQ655364 UOL655363:UOM655364 UYH655363:UYI655364 VID655363:VIE655364 VRZ655363:VSA655364 WBV655363:WBW655364 WLR655363:WLS655364 WVN655363:WVO655364 K720899:M720900 JB720899:JC720900 SX720899:SY720900 ACT720899:ACU720900 AMP720899:AMQ720900 AWL720899:AWM720900 BGH720899:BGI720900 BQD720899:BQE720900 BZZ720899:CAA720900 CJV720899:CJW720900 CTR720899:CTS720900 DDN720899:DDO720900 DNJ720899:DNK720900 DXF720899:DXG720900 EHB720899:EHC720900 EQX720899:EQY720900 FAT720899:FAU720900 FKP720899:FKQ720900 FUL720899:FUM720900 GEH720899:GEI720900 GOD720899:GOE720900 GXZ720899:GYA720900 HHV720899:HHW720900 HRR720899:HRS720900 IBN720899:IBO720900 ILJ720899:ILK720900 IVF720899:IVG720900 JFB720899:JFC720900 JOX720899:JOY720900 JYT720899:JYU720900 KIP720899:KIQ720900 KSL720899:KSM720900 LCH720899:LCI720900 LMD720899:LME720900 LVZ720899:LWA720900 MFV720899:MFW720900 MPR720899:MPS720900 MZN720899:MZO720900 NJJ720899:NJK720900 NTF720899:NTG720900 ODB720899:ODC720900 OMX720899:OMY720900 OWT720899:OWU720900 PGP720899:PGQ720900 PQL720899:PQM720900 QAH720899:QAI720900 QKD720899:QKE720900 QTZ720899:QUA720900 RDV720899:RDW720900 RNR720899:RNS720900 RXN720899:RXO720900 SHJ720899:SHK720900 SRF720899:SRG720900 TBB720899:TBC720900 TKX720899:TKY720900 TUT720899:TUU720900 UEP720899:UEQ720900 UOL720899:UOM720900 UYH720899:UYI720900 VID720899:VIE720900 VRZ720899:VSA720900 WBV720899:WBW720900 WLR720899:WLS720900 WVN720899:WVO720900 K786435:M786436 JB786435:JC786436 SX786435:SY786436 ACT786435:ACU786436 AMP786435:AMQ786436 AWL786435:AWM786436 BGH786435:BGI786436 BQD786435:BQE786436 BZZ786435:CAA786436 CJV786435:CJW786436 CTR786435:CTS786436 DDN786435:DDO786436 DNJ786435:DNK786436 DXF786435:DXG786436 EHB786435:EHC786436 EQX786435:EQY786436 FAT786435:FAU786436 FKP786435:FKQ786436 FUL786435:FUM786436 GEH786435:GEI786436 GOD786435:GOE786436 GXZ786435:GYA786436 HHV786435:HHW786436 HRR786435:HRS786436 IBN786435:IBO786436 ILJ786435:ILK786436 IVF786435:IVG786436 JFB786435:JFC786436 JOX786435:JOY786436 JYT786435:JYU786436 KIP786435:KIQ786436 KSL786435:KSM786436 LCH786435:LCI786436 LMD786435:LME786436 LVZ786435:LWA786436 MFV786435:MFW786436 MPR786435:MPS786436 MZN786435:MZO786436 NJJ786435:NJK786436 NTF786435:NTG786436 ODB786435:ODC786436 OMX786435:OMY786436 OWT786435:OWU786436 PGP786435:PGQ786436 PQL786435:PQM786436 QAH786435:QAI786436 QKD786435:QKE786436 QTZ786435:QUA786436 RDV786435:RDW786436 RNR786435:RNS786436 RXN786435:RXO786436 SHJ786435:SHK786436 SRF786435:SRG786436 TBB786435:TBC786436 TKX786435:TKY786436 TUT786435:TUU786436 UEP786435:UEQ786436 UOL786435:UOM786436 UYH786435:UYI786436 VID786435:VIE786436 VRZ786435:VSA786436 WBV786435:WBW786436 WLR786435:WLS786436 WVN786435:WVO786436 K851971:M851972 JB851971:JC851972 SX851971:SY851972 ACT851971:ACU851972 AMP851971:AMQ851972 AWL851971:AWM851972 BGH851971:BGI851972 BQD851971:BQE851972 BZZ851971:CAA851972 CJV851971:CJW851972 CTR851971:CTS851972 DDN851971:DDO851972 DNJ851971:DNK851972 DXF851971:DXG851972 EHB851971:EHC851972 EQX851971:EQY851972 FAT851971:FAU851972 FKP851971:FKQ851972 FUL851971:FUM851972 GEH851971:GEI851972 GOD851971:GOE851972 GXZ851971:GYA851972 HHV851971:HHW851972 HRR851971:HRS851972 IBN851971:IBO851972 ILJ851971:ILK851972 IVF851971:IVG851972 JFB851971:JFC851972 JOX851971:JOY851972 JYT851971:JYU851972 KIP851971:KIQ851972 KSL851971:KSM851972 LCH851971:LCI851972 LMD851971:LME851972 LVZ851971:LWA851972 MFV851971:MFW851972 MPR851971:MPS851972 MZN851971:MZO851972 NJJ851971:NJK851972 NTF851971:NTG851972 ODB851971:ODC851972 OMX851971:OMY851972 OWT851971:OWU851972 PGP851971:PGQ851972 PQL851971:PQM851972 QAH851971:QAI851972 QKD851971:QKE851972 QTZ851971:QUA851972 RDV851971:RDW851972 RNR851971:RNS851972 RXN851971:RXO851972 SHJ851971:SHK851972 SRF851971:SRG851972 TBB851971:TBC851972 TKX851971:TKY851972 TUT851971:TUU851972 UEP851971:UEQ851972 UOL851971:UOM851972 UYH851971:UYI851972 VID851971:VIE851972 VRZ851971:VSA851972 WBV851971:WBW851972 WLR851971:WLS851972 WVN851971:WVO851972 K917507:M917508 JB917507:JC917508 SX917507:SY917508 ACT917507:ACU917508 AMP917507:AMQ917508 AWL917507:AWM917508 BGH917507:BGI917508 BQD917507:BQE917508 BZZ917507:CAA917508 CJV917507:CJW917508 CTR917507:CTS917508 DDN917507:DDO917508 DNJ917507:DNK917508 DXF917507:DXG917508 EHB917507:EHC917508 EQX917507:EQY917508 FAT917507:FAU917508 FKP917507:FKQ917508 FUL917507:FUM917508 GEH917507:GEI917508 GOD917507:GOE917508 GXZ917507:GYA917508 HHV917507:HHW917508 HRR917507:HRS917508 IBN917507:IBO917508 ILJ917507:ILK917508 IVF917507:IVG917508 JFB917507:JFC917508 JOX917507:JOY917508 JYT917507:JYU917508 KIP917507:KIQ917508 KSL917507:KSM917508 LCH917507:LCI917508 LMD917507:LME917508 LVZ917507:LWA917508 MFV917507:MFW917508 MPR917507:MPS917508 MZN917507:MZO917508 NJJ917507:NJK917508 NTF917507:NTG917508 ODB917507:ODC917508 OMX917507:OMY917508 OWT917507:OWU917508 PGP917507:PGQ917508 PQL917507:PQM917508 QAH917507:QAI917508 QKD917507:QKE917508 QTZ917507:QUA917508 RDV917507:RDW917508 RNR917507:RNS917508 RXN917507:RXO917508 SHJ917507:SHK917508 SRF917507:SRG917508 TBB917507:TBC917508 TKX917507:TKY917508 TUT917507:TUU917508 UEP917507:UEQ917508 UOL917507:UOM917508 UYH917507:UYI917508 VID917507:VIE917508 VRZ917507:VSA917508 WBV917507:WBW917508 WLR917507:WLS917508 WVN917507:WVO917508 K983043:M983044 JB983043:JC983044 SX983043:SY983044 ACT983043:ACU983044 AMP983043:AMQ983044 AWL983043:AWM983044 BGH983043:BGI983044 BQD983043:BQE983044 BZZ983043:CAA983044 CJV983043:CJW983044 CTR983043:CTS983044 DDN983043:DDO983044 DNJ983043:DNK983044 DXF983043:DXG983044 EHB983043:EHC983044 EQX983043:EQY983044 FAT983043:FAU983044 FKP983043:FKQ983044 FUL983043:FUM983044 GEH983043:GEI983044 GOD983043:GOE983044 GXZ983043:GYA983044 HHV983043:HHW983044 HRR983043:HRS983044 IBN983043:IBO983044 ILJ983043:ILK983044 IVF983043:IVG983044 JFB983043:JFC983044 JOX983043:JOY983044 JYT983043:JYU983044 KIP983043:KIQ983044 KSL983043:KSM983044 LCH983043:LCI983044 LMD983043:LME983044 LVZ983043:LWA983044 MFV983043:MFW983044 MPR983043:MPS983044 MZN983043:MZO983044 NJJ983043:NJK983044 NTF983043:NTG983044 ODB983043:ODC983044 OMX983043:OMY983044 OWT983043:OWU983044 PGP983043:PGQ983044 PQL983043:PQM983044 QAH983043:QAI983044 QKD983043:QKE983044 QTZ983043:QUA983044 RDV983043:RDW983044 RNR983043:RNS983044 RXN983043:RXO983044 SHJ983043:SHK983044 SRF983043:SRG983044 TBB983043:TBC983044 TKX983043:TKY983044 TUT983043:TUU983044 UEP983043:UEQ983044 UOL983043:UOM983044 UYH983043:UYI983044 VID983043:VIE983044 VRZ983043:VSA983044 WBV983043:WBW983044 WLR983043:WLS983044 WVN983043:WVO983044 TUN983048:TUO983049 IY16:IZ17 SU16:SV17 ACQ16:ACR17 AMM16:AMN17 AWI16:AWJ17 BGE16:BGF17 BQA16:BQB17 BZW16:BZX17 CJS16:CJT17 CTO16:CTP17 DDK16:DDL17 DNG16:DNH17 DXC16:DXD17 EGY16:EGZ17 EQU16:EQV17 FAQ16:FAR17 FKM16:FKN17 FUI16:FUJ17 GEE16:GEF17 GOA16:GOB17 GXW16:GXX17 HHS16:HHT17 HRO16:HRP17 IBK16:IBL17 ILG16:ILH17 IVC16:IVD17 JEY16:JEZ17 JOU16:JOV17 JYQ16:JYR17 KIM16:KIN17 KSI16:KSJ17 LCE16:LCF17 LMA16:LMB17 LVW16:LVX17 MFS16:MFT17 MPO16:MPP17 MZK16:MZL17 NJG16:NJH17 NTC16:NTD17 OCY16:OCZ17 OMU16:OMV17 OWQ16:OWR17 PGM16:PGN17 PQI16:PQJ17 QAE16:QAF17 QKA16:QKB17 QTW16:QTX17 RDS16:RDT17 RNO16:RNP17 RXK16:RXL17 SHG16:SHH17 SRC16:SRD17 TAY16:TAZ17 TKU16:TKV17 TUQ16:TUR17 UEM16:UEN17 UOI16:UOJ17 UYE16:UYF17 VIA16:VIB17 VRW16:VRX17 WBS16:WBT17 WLO16:WLP17 WVK16:WVL17 G65544:I65545 IY65544:IZ65545 SU65544:SV65545 ACQ65544:ACR65545 AMM65544:AMN65545 AWI65544:AWJ65545 BGE65544:BGF65545 BQA65544:BQB65545 BZW65544:BZX65545 CJS65544:CJT65545 CTO65544:CTP65545 DDK65544:DDL65545 DNG65544:DNH65545 DXC65544:DXD65545 EGY65544:EGZ65545 EQU65544:EQV65545 FAQ65544:FAR65545 FKM65544:FKN65545 FUI65544:FUJ65545 GEE65544:GEF65545 GOA65544:GOB65545 GXW65544:GXX65545 HHS65544:HHT65545 HRO65544:HRP65545 IBK65544:IBL65545 ILG65544:ILH65545 IVC65544:IVD65545 JEY65544:JEZ65545 JOU65544:JOV65545 JYQ65544:JYR65545 KIM65544:KIN65545 KSI65544:KSJ65545 LCE65544:LCF65545 LMA65544:LMB65545 LVW65544:LVX65545 MFS65544:MFT65545 MPO65544:MPP65545 MZK65544:MZL65545 NJG65544:NJH65545 NTC65544:NTD65545 OCY65544:OCZ65545 OMU65544:OMV65545 OWQ65544:OWR65545 PGM65544:PGN65545 PQI65544:PQJ65545 QAE65544:QAF65545 QKA65544:QKB65545 QTW65544:QTX65545 RDS65544:RDT65545 RNO65544:RNP65545 RXK65544:RXL65545 SHG65544:SHH65545 SRC65544:SRD65545 TAY65544:TAZ65545 TKU65544:TKV65545 TUQ65544:TUR65545 UEM65544:UEN65545 UOI65544:UOJ65545 UYE65544:UYF65545 VIA65544:VIB65545 VRW65544:VRX65545 WBS65544:WBT65545 WLO65544:WLP65545 WVK65544:WVL65545 G131080:I131081 IY131080:IZ131081 SU131080:SV131081 ACQ131080:ACR131081 AMM131080:AMN131081 AWI131080:AWJ131081 BGE131080:BGF131081 BQA131080:BQB131081 BZW131080:BZX131081 CJS131080:CJT131081 CTO131080:CTP131081 DDK131080:DDL131081 DNG131080:DNH131081 DXC131080:DXD131081 EGY131080:EGZ131081 EQU131080:EQV131081 FAQ131080:FAR131081 FKM131080:FKN131081 FUI131080:FUJ131081 GEE131080:GEF131081 GOA131080:GOB131081 GXW131080:GXX131081 HHS131080:HHT131081 HRO131080:HRP131081 IBK131080:IBL131081 ILG131080:ILH131081 IVC131080:IVD131081 JEY131080:JEZ131081 JOU131080:JOV131081 JYQ131080:JYR131081 KIM131080:KIN131081 KSI131080:KSJ131081 LCE131080:LCF131081 LMA131080:LMB131081 LVW131080:LVX131081 MFS131080:MFT131081 MPO131080:MPP131081 MZK131080:MZL131081 NJG131080:NJH131081 NTC131080:NTD131081 OCY131080:OCZ131081 OMU131080:OMV131081 OWQ131080:OWR131081 PGM131080:PGN131081 PQI131080:PQJ131081 QAE131080:QAF131081 QKA131080:QKB131081 QTW131080:QTX131081 RDS131080:RDT131081 RNO131080:RNP131081 RXK131080:RXL131081 SHG131080:SHH131081 SRC131080:SRD131081 TAY131080:TAZ131081 TKU131080:TKV131081 TUQ131080:TUR131081 UEM131080:UEN131081 UOI131080:UOJ131081 UYE131080:UYF131081 VIA131080:VIB131081 VRW131080:VRX131081 WBS131080:WBT131081 WLO131080:WLP131081 WVK131080:WVL131081 G196616:I196617 IY196616:IZ196617 SU196616:SV196617 ACQ196616:ACR196617 AMM196616:AMN196617 AWI196616:AWJ196617 BGE196616:BGF196617 BQA196616:BQB196617 BZW196616:BZX196617 CJS196616:CJT196617 CTO196616:CTP196617 DDK196616:DDL196617 DNG196616:DNH196617 DXC196616:DXD196617 EGY196616:EGZ196617 EQU196616:EQV196617 FAQ196616:FAR196617 FKM196616:FKN196617 FUI196616:FUJ196617 GEE196616:GEF196617 GOA196616:GOB196617 GXW196616:GXX196617 HHS196616:HHT196617 HRO196616:HRP196617 IBK196616:IBL196617 ILG196616:ILH196617 IVC196616:IVD196617 JEY196616:JEZ196617 JOU196616:JOV196617 JYQ196616:JYR196617 KIM196616:KIN196617 KSI196616:KSJ196617 LCE196616:LCF196617 LMA196616:LMB196617 LVW196616:LVX196617 MFS196616:MFT196617 MPO196616:MPP196617 MZK196616:MZL196617 NJG196616:NJH196617 NTC196616:NTD196617 OCY196616:OCZ196617 OMU196616:OMV196617 OWQ196616:OWR196617 PGM196616:PGN196617 PQI196616:PQJ196617 QAE196616:QAF196617 QKA196616:QKB196617 QTW196616:QTX196617 RDS196616:RDT196617 RNO196616:RNP196617 RXK196616:RXL196617 SHG196616:SHH196617 SRC196616:SRD196617 TAY196616:TAZ196617 TKU196616:TKV196617 TUQ196616:TUR196617 UEM196616:UEN196617 UOI196616:UOJ196617 UYE196616:UYF196617 VIA196616:VIB196617 VRW196616:VRX196617 WBS196616:WBT196617 WLO196616:WLP196617 WVK196616:WVL196617 G262152:I262153 IY262152:IZ262153 SU262152:SV262153 ACQ262152:ACR262153 AMM262152:AMN262153 AWI262152:AWJ262153 BGE262152:BGF262153 BQA262152:BQB262153 BZW262152:BZX262153 CJS262152:CJT262153 CTO262152:CTP262153 DDK262152:DDL262153 DNG262152:DNH262153 DXC262152:DXD262153 EGY262152:EGZ262153 EQU262152:EQV262153 FAQ262152:FAR262153 FKM262152:FKN262153 FUI262152:FUJ262153 GEE262152:GEF262153 GOA262152:GOB262153 GXW262152:GXX262153 HHS262152:HHT262153 HRO262152:HRP262153 IBK262152:IBL262153 ILG262152:ILH262153 IVC262152:IVD262153 JEY262152:JEZ262153 JOU262152:JOV262153 JYQ262152:JYR262153 KIM262152:KIN262153 KSI262152:KSJ262153 LCE262152:LCF262153 LMA262152:LMB262153 LVW262152:LVX262153 MFS262152:MFT262153 MPO262152:MPP262153 MZK262152:MZL262153 NJG262152:NJH262153 NTC262152:NTD262153 OCY262152:OCZ262153 OMU262152:OMV262153 OWQ262152:OWR262153 PGM262152:PGN262153 PQI262152:PQJ262153 QAE262152:QAF262153 QKA262152:QKB262153 QTW262152:QTX262153 RDS262152:RDT262153 RNO262152:RNP262153 RXK262152:RXL262153 SHG262152:SHH262153 SRC262152:SRD262153 TAY262152:TAZ262153 TKU262152:TKV262153 TUQ262152:TUR262153 UEM262152:UEN262153 UOI262152:UOJ262153 UYE262152:UYF262153 VIA262152:VIB262153 VRW262152:VRX262153 WBS262152:WBT262153 WLO262152:WLP262153 WVK262152:WVL262153 G327688:I327689 IY327688:IZ327689 SU327688:SV327689 ACQ327688:ACR327689 AMM327688:AMN327689 AWI327688:AWJ327689 BGE327688:BGF327689 BQA327688:BQB327689 BZW327688:BZX327689 CJS327688:CJT327689 CTO327688:CTP327689 DDK327688:DDL327689 DNG327688:DNH327689 DXC327688:DXD327689 EGY327688:EGZ327689 EQU327688:EQV327689 FAQ327688:FAR327689 FKM327688:FKN327689 FUI327688:FUJ327689 GEE327688:GEF327689 GOA327688:GOB327689 GXW327688:GXX327689 HHS327688:HHT327689 HRO327688:HRP327689 IBK327688:IBL327689 ILG327688:ILH327689 IVC327688:IVD327689 JEY327688:JEZ327689 JOU327688:JOV327689 JYQ327688:JYR327689 KIM327688:KIN327689 KSI327688:KSJ327689 LCE327688:LCF327689 LMA327688:LMB327689 LVW327688:LVX327689 MFS327688:MFT327689 MPO327688:MPP327689 MZK327688:MZL327689 NJG327688:NJH327689 NTC327688:NTD327689 OCY327688:OCZ327689 OMU327688:OMV327689 OWQ327688:OWR327689 PGM327688:PGN327689 PQI327688:PQJ327689 QAE327688:QAF327689 QKA327688:QKB327689 QTW327688:QTX327689 RDS327688:RDT327689 RNO327688:RNP327689 RXK327688:RXL327689 SHG327688:SHH327689 SRC327688:SRD327689 TAY327688:TAZ327689 TKU327688:TKV327689 TUQ327688:TUR327689 UEM327688:UEN327689 UOI327688:UOJ327689 UYE327688:UYF327689 VIA327688:VIB327689 VRW327688:VRX327689 WBS327688:WBT327689 WLO327688:WLP327689 WVK327688:WVL327689 G393224:I393225 IY393224:IZ393225 SU393224:SV393225 ACQ393224:ACR393225 AMM393224:AMN393225 AWI393224:AWJ393225 BGE393224:BGF393225 BQA393224:BQB393225 BZW393224:BZX393225 CJS393224:CJT393225 CTO393224:CTP393225 DDK393224:DDL393225 DNG393224:DNH393225 DXC393224:DXD393225 EGY393224:EGZ393225 EQU393224:EQV393225 FAQ393224:FAR393225 FKM393224:FKN393225 FUI393224:FUJ393225 GEE393224:GEF393225 GOA393224:GOB393225 GXW393224:GXX393225 HHS393224:HHT393225 HRO393224:HRP393225 IBK393224:IBL393225 ILG393224:ILH393225 IVC393224:IVD393225 JEY393224:JEZ393225 JOU393224:JOV393225 JYQ393224:JYR393225 KIM393224:KIN393225 KSI393224:KSJ393225 LCE393224:LCF393225 LMA393224:LMB393225 LVW393224:LVX393225 MFS393224:MFT393225 MPO393224:MPP393225 MZK393224:MZL393225 NJG393224:NJH393225 NTC393224:NTD393225 OCY393224:OCZ393225 OMU393224:OMV393225 OWQ393224:OWR393225 PGM393224:PGN393225 PQI393224:PQJ393225 QAE393224:QAF393225 QKA393224:QKB393225 QTW393224:QTX393225 RDS393224:RDT393225 RNO393224:RNP393225 RXK393224:RXL393225 SHG393224:SHH393225 SRC393224:SRD393225 TAY393224:TAZ393225 TKU393224:TKV393225 TUQ393224:TUR393225 UEM393224:UEN393225 UOI393224:UOJ393225 UYE393224:UYF393225 VIA393224:VIB393225 VRW393224:VRX393225 WBS393224:WBT393225 WLO393224:WLP393225 WVK393224:WVL393225 G458760:I458761 IY458760:IZ458761 SU458760:SV458761 ACQ458760:ACR458761 AMM458760:AMN458761 AWI458760:AWJ458761 BGE458760:BGF458761 BQA458760:BQB458761 BZW458760:BZX458761 CJS458760:CJT458761 CTO458760:CTP458761 DDK458760:DDL458761 DNG458760:DNH458761 DXC458760:DXD458761 EGY458760:EGZ458761 EQU458760:EQV458761 FAQ458760:FAR458761 FKM458760:FKN458761 FUI458760:FUJ458761 GEE458760:GEF458761 GOA458760:GOB458761 GXW458760:GXX458761 HHS458760:HHT458761 HRO458760:HRP458761 IBK458760:IBL458761 ILG458760:ILH458761 IVC458760:IVD458761 JEY458760:JEZ458761 JOU458760:JOV458761 JYQ458760:JYR458761 KIM458760:KIN458761 KSI458760:KSJ458761 LCE458760:LCF458761 LMA458760:LMB458761 LVW458760:LVX458761 MFS458760:MFT458761 MPO458760:MPP458761 MZK458760:MZL458761 NJG458760:NJH458761 NTC458760:NTD458761 OCY458760:OCZ458761 OMU458760:OMV458761 OWQ458760:OWR458761 PGM458760:PGN458761 PQI458760:PQJ458761 QAE458760:QAF458761 QKA458760:QKB458761 QTW458760:QTX458761 RDS458760:RDT458761 RNO458760:RNP458761 RXK458760:RXL458761 SHG458760:SHH458761 SRC458760:SRD458761 TAY458760:TAZ458761 TKU458760:TKV458761 TUQ458760:TUR458761 UEM458760:UEN458761 UOI458760:UOJ458761 UYE458760:UYF458761 VIA458760:VIB458761 VRW458760:VRX458761 WBS458760:WBT458761 WLO458760:WLP458761 WVK458760:WVL458761 G524296:I524297 IY524296:IZ524297 SU524296:SV524297 ACQ524296:ACR524297 AMM524296:AMN524297 AWI524296:AWJ524297 BGE524296:BGF524297 BQA524296:BQB524297 BZW524296:BZX524297 CJS524296:CJT524297 CTO524296:CTP524297 DDK524296:DDL524297 DNG524296:DNH524297 DXC524296:DXD524297 EGY524296:EGZ524297 EQU524296:EQV524297 FAQ524296:FAR524297 FKM524296:FKN524297 FUI524296:FUJ524297 GEE524296:GEF524297 GOA524296:GOB524297 GXW524296:GXX524297 HHS524296:HHT524297 HRO524296:HRP524297 IBK524296:IBL524297 ILG524296:ILH524297 IVC524296:IVD524297 JEY524296:JEZ524297 JOU524296:JOV524297 JYQ524296:JYR524297 KIM524296:KIN524297 KSI524296:KSJ524297 LCE524296:LCF524297 LMA524296:LMB524297 LVW524296:LVX524297 MFS524296:MFT524297 MPO524296:MPP524297 MZK524296:MZL524297 NJG524296:NJH524297 NTC524296:NTD524297 OCY524296:OCZ524297 OMU524296:OMV524297 OWQ524296:OWR524297 PGM524296:PGN524297 PQI524296:PQJ524297 QAE524296:QAF524297 QKA524296:QKB524297 QTW524296:QTX524297 RDS524296:RDT524297 RNO524296:RNP524297 RXK524296:RXL524297 SHG524296:SHH524297 SRC524296:SRD524297 TAY524296:TAZ524297 TKU524296:TKV524297 TUQ524296:TUR524297 UEM524296:UEN524297 UOI524296:UOJ524297 UYE524296:UYF524297 VIA524296:VIB524297 VRW524296:VRX524297 WBS524296:WBT524297 WLO524296:WLP524297 WVK524296:WVL524297 G589832:I589833 IY589832:IZ589833 SU589832:SV589833 ACQ589832:ACR589833 AMM589832:AMN589833 AWI589832:AWJ589833 BGE589832:BGF589833 BQA589832:BQB589833 BZW589832:BZX589833 CJS589832:CJT589833 CTO589832:CTP589833 DDK589832:DDL589833 DNG589832:DNH589833 DXC589832:DXD589833 EGY589832:EGZ589833 EQU589832:EQV589833 FAQ589832:FAR589833 FKM589832:FKN589833 FUI589832:FUJ589833 GEE589832:GEF589833 GOA589832:GOB589833 GXW589832:GXX589833 HHS589832:HHT589833 HRO589832:HRP589833 IBK589832:IBL589833 ILG589832:ILH589833 IVC589832:IVD589833 JEY589832:JEZ589833 JOU589832:JOV589833 JYQ589832:JYR589833 KIM589832:KIN589833 KSI589832:KSJ589833 LCE589832:LCF589833 LMA589832:LMB589833 LVW589832:LVX589833 MFS589832:MFT589833 MPO589832:MPP589833 MZK589832:MZL589833 NJG589832:NJH589833 NTC589832:NTD589833 OCY589832:OCZ589833 OMU589832:OMV589833 OWQ589832:OWR589833 PGM589832:PGN589833 PQI589832:PQJ589833 QAE589832:QAF589833 QKA589832:QKB589833 QTW589832:QTX589833 RDS589832:RDT589833 RNO589832:RNP589833 RXK589832:RXL589833 SHG589832:SHH589833 SRC589832:SRD589833 TAY589832:TAZ589833 TKU589832:TKV589833 TUQ589832:TUR589833 UEM589832:UEN589833 UOI589832:UOJ589833 UYE589832:UYF589833 VIA589832:VIB589833 VRW589832:VRX589833 WBS589832:WBT589833 WLO589832:WLP589833 WVK589832:WVL589833 G655368:I655369 IY655368:IZ655369 SU655368:SV655369 ACQ655368:ACR655369 AMM655368:AMN655369 AWI655368:AWJ655369 BGE655368:BGF655369 BQA655368:BQB655369 BZW655368:BZX655369 CJS655368:CJT655369 CTO655368:CTP655369 DDK655368:DDL655369 DNG655368:DNH655369 DXC655368:DXD655369 EGY655368:EGZ655369 EQU655368:EQV655369 FAQ655368:FAR655369 FKM655368:FKN655369 FUI655368:FUJ655369 GEE655368:GEF655369 GOA655368:GOB655369 GXW655368:GXX655369 HHS655368:HHT655369 HRO655368:HRP655369 IBK655368:IBL655369 ILG655368:ILH655369 IVC655368:IVD655369 JEY655368:JEZ655369 JOU655368:JOV655369 JYQ655368:JYR655369 KIM655368:KIN655369 KSI655368:KSJ655369 LCE655368:LCF655369 LMA655368:LMB655369 LVW655368:LVX655369 MFS655368:MFT655369 MPO655368:MPP655369 MZK655368:MZL655369 NJG655368:NJH655369 NTC655368:NTD655369 OCY655368:OCZ655369 OMU655368:OMV655369 OWQ655368:OWR655369 PGM655368:PGN655369 PQI655368:PQJ655369 QAE655368:QAF655369 QKA655368:QKB655369 QTW655368:QTX655369 RDS655368:RDT655369 RNO655368:RNP655369 RXK655368:RXL655369 SHG655368:SHH655369 SRC655368:SRD655369 TAY655368:TAZ655369 TKU655368:TKV655369 TUQ655368:TUR655369 UEM655368:UEN655369 UOI655368:UOJ655369 UYE655368:UYF655369 VIA655368:VIB655369 VRW655368:VRX655369 WBS655368:WBT655369 WLO655368:WLP655369 WVK655368:WVL655369 G720904:I720905 IY720904:IZ720905 SU720904:SV720905 ACQ720904:ACR720905 AMM720904:AMN720905 AWI720904:AWJ720905 BGE720904:BGF720905 BQA720904:BQB720905 BZW720904:BZX720905 CJS720904:CJT720905 CTO720904:CTP720905 DDK720904:DDL720905 DNG720904:DNH720905 DXC720904:DXD720905 EGY720904:EGZ720905 EQU720904:EQV720905 FAQ720904:FAR720905 FKM720904:FKN720905 FUI720904:FUJ720905 GEE720904:GEF720905 GOA720904:GOB720905 GXW720904:GXX720905 HHS720904:HHT720905 HRO720904:HRP720905 IBK720904:IBL720905 ILG720904:ILH720905 IVC720904:IVD720905 JEY720904:JEZ720905 JOU720904:JOV720905 JYQ720904:JYR720905 KIM720904:KIN720905 KSI720904:KSJ720905 LCE720904:LCF720905 LMA720904:LMB720905 LVW720904:LVX720905 MFS720904:MFT720905 MPO720904:MPP720905 MZK720904:MZL720905 NJG720904:NJH720905 NTC720904:NTD720905 OCY720904:OCZ720905 OMU720904:OMV720905 OWQ720904:OWR720905 PGM720904:PGN720905 PQI720904:PQJ720905 QAE720904:QAF720905 QKA720904:QKB720905 QTW720904:QTX720905 RDS720904:RDT720905 RNO720904:RNP720905 RXK720904:RXL720905 SHG720904:SHH720905 SRC720904:SRD720905 TAY720904:TAZ720905 TKU720904:TKV720905 TUQ720904:TUR720905 UEM720904:UEN720905 UOI720904:UOJ720905 UYE720904:UYF720905 VIA720904:VIB720905 VRW720904:VRX720905 WBS720904:WBT720905 WLO720904:WLP720905 WVK720904:WVL720905 G786440:I786441 IY786440:IZ786441 SU786440:SV786441 ACQ786440:ACR786441 AMM786440:AMN786441 AWI786440:AWJ786441 BGE786440:BGF786441 BQA786440:BQB786441 BZW786440:BZX786441 CJS786440:CJT786441 CTO786440:CTP786441 DDK786440:DDL786441 DNG786440:DNH786441 DXC786440:DXD786441 EGY786440:EGZ786441 EQU786440:EQV786441 FAQ786440:FAR786441 FKM786440:FKN786441 FUI786440:FUJ786441 GEE786440:GEF786441 GOA786440:GOB786441 GXW786440:GXX786441 HHS786440:HHT786441 HRO786440:HRP786441 IBK786440:IBL786441 ILG786440:ILH786441 IVC786440:IVD786441 JEY786440:JEZ786441 JOU786440:JOV786441 JYQ786440:JYR786441 KIM786440:KIN786441 KSI786440:KSJ786441 LCE786440:LCF786441 LMA786440:LMB786441 LVW786440:LVX786441 MFS786440:MFT786441 MPO786440:MPP786441 MZK786440:MZL786441 NJG786440:NJH786441 NTC786440:NTD786441 OCY786440:OCZ786441 OMU786440:OMV786441 OWQ786440:OWR786441 PGM786440:PGN786441 PQI786440:PQJ786441 QAE786440:QAF786441 QKA786440:QKB786441 QTW786440:QTX786441 RDS786440:RDT786441 RNO786440:RNP786441 RXK786440:RXL786441 SHG786440:SHH786441 SRC786440:SRD786441 TAY786440:TAZ786441 TKU786440:TKV786441 TUQ786440:TUR786441 UEM786440:UEN786441 UOI786440:UOJ786441 UYE786440:UYF786441 VIA786440:VIB786441 VRW786440:VRX786441 WBS786440:WBT786441 WLO786440:WLP786441 WVK786440:WVL786441 G851976:I851977 IY851976:IZ851977 SU851976:SV851977 ACQ851976:ACR851977 AMM851976:AMN851977 AWI851976:AWJ851977 BGE851976:BGF851977 BQA851976:BQB851977 BZW851976:BZX851977 CJS851976:CJT851977 CTO851976:CTP851977 DDK851976:DDL851977 DNG851976:DNH851977 DXC851976:DXD851977 EGY851976:EGZ851977 EQU851976:EQV851977 FAQ851976:FAR851977 FKM851976:FKN851977 FUI851976:FUJ851977 GEE851976:GEF851977 GOA851976:GOB851977 GXW851976:GXX851977 HHS851976:HHT851977 HRO851976:HRP851977 IBK851976:IBL851977 ILG851976:ILH851977 IVC851976:IVD851977 JEY851976:JEZ851977 JOU851976:JOV851977 JYQ851976:JYR851977 KIM851976:KIN851977 KSI851976:KSJ851977 LCE851976:LCF851977 LMA851976:LMB851977 LVW851976:LVX851977 MFS851976:MFT851977 MPO851976:MPP851977 MZK851976:MZL851977 NJG851976:NJH851977 NTC851976:NTD851977 OCY851976:OCZ851977 OMU851976:OMV851977 OWQ851976:OWR851977 PGM851976:PGN851977 PQI851976:PQJ851977 QAE851976:QAF851977 QKA851976:QKB851977 QTW851976:QTX851977 RDS851976:RDT851977 RNO851976:RNP851977 RXK851976:RXL851977 SHG851976:SHH851977 SRC851976:SRD851977 TAY851976:TAZ851977 TKU851976:TKV851977 TUQ851976:TUR851977 UEM851976:UEN851977 UOI851976:UOJ851977 UYE851976:UYF851977 VIA851976:VIB851977 VRW851976:VRX851977 WBS851976:WBT851977 WLO851976:WLP851977 WVK851976:WVL851977 G917512:I917513 IY917512:IZ917513 SU917512:SV917513 ACQ917512:ACR917513 AMM917512:AMN917513 AWI917512:AWJ917513 BGE917512:BGF917513 BQA917512:BQB917513 BZW917512:BZX917513 CJS917512:CJT917513 CTO917512:CTP917513 DDK917512:DDL917513 DNG917512:DNH917513 DXC917512:DXD917513 EGY917512:EGZ917513 EQU917512:EQV917513 FAQ917512:FAR917513 FKM917512:FKN917513 FUI917512:FUJ917513 GEE917512:GEF917513 GOA917512:GOB917513 GXW917512:GXX917513 HHS917512:HHT917513 HRO917512:HRP917513 IBK917512:IBL917513 ILG917512:ILH917513 IVC917512:IVD917513 JEY917512:JEZ917513 JOU917512:JOV917513 JYQ917512:JYR917513 KIM917512:KIN917513 KSI917512:KSJ917513 LCE917512:LCF917513 LMA917512:LMB917513 LVW917512:LVX917513 MFS917512:MFT917513 MPO917512:MPP917513 MZK917512:MZL917513 NJG917512:NJH917513 NTC917512:NTD917513 OCY917512:OCZ917513 OMU917512:OMV917513 OWQ917512:OWR917513 PGM917512:PGN917513 PQI917512:PQJ917513 QAE917512:QAF917513 QKA917512:QKB917513 QTW917512:QTX917513 RDS917512:RDT917513 RNO917512:RNP917513 RXK917512:RXL917513 SHG917512:SHH917513 SRC917512:SRD917513 TAY917512:TAZ917513 TKU917512:TKV917513 TUQ917512:TUR917513 UEM917512:UEN917513 UOI917512:UOJ917513 UYE917512:UYF917513 VIA917512:VIB917513 VRW917512:VRX917513 WBS917512:WBT917513 WLO917512:WLP917513 WVK917512:WVL917513 G983048:I983049 IY983048:IZ983049 SU983048:SV983049 ACQ983048:ACR983049 AMM983048:AMN983049 AWI983048:AWJ983049 BGE983048:BGF983049 BQA983048:BQB983049 BZW983048:BZX983049 CJS983048:CJT983049 CTO983048:CTP983049 DDK983048:DDL983049 DNG983048:DNH983049 DXC983048:DXD983049 EGY983048:EGZ983049 EQU983048:EQV983049 FAQ983048:FAR983049 FKM983048:FKN983049 FUI983048:FUJ983049 GEE983048:GEF983049 GOA983048:GOB983049 GXW983048:GXX983049 HHS983048:HHT983049 HRO983048:HRP983049 IBK983048:IBL983049 ILG983048:ILH983049 IVC983048:IVD983049 JEY983048:JEZ983049 JOU983048:JOV983049 JYQ983048:JYR983049 KIM983048:KIN983049 KSI983048:KSJ983049 LCE983048:LCF983049 LMA983048:LMB983049 LVW983048:LVX983049 MFS983048:MFT983049 MPO983048:MPP983049 MZK983048:MZL983049 NJG983048:NJH983049 NTC983048:NTD983049 OCY983048:OCZ983049 OMU983048:OMV983049 OWQ983048:OWR983049 PGM983048:PGN983049 PQI983048:PQJ983049 QAE983048:QAF983049 QKA983048:QKB983049 QTW983048:QTX983049 RDS983048:RDT983049 RNO983048:RNP983049 RXK983048:RXL983049 SHG983048:SHH983049 SRC983048:SRD983049 TAY983048:TAZ983049 TKU983048:TKV983049 TUQ983048:TUR983049 UEM983048:UEN983049 UOI983048:UOJ983049 UYE983048:UYF983049 VIA983048:VIB983049 VRW983048:VRX983049 WBS983048:WBT983049 WLO983048:WLP983049 WVK983048:WVL983049 UEJ983048:UEK983049 JB16:JC17 SX16:SY17 ACT16:ACU17 AMP16:AMQ17 AWL16:AWM17 BGH16:BGI17 BQD16:BQE17 BZZ16:CAA17 CJV16:CJW17 CTR16:CTS17 DDN16:DDO17 DNJ16:DNK17 DXF16:DXG17 EHB16:EHC17 EQX16:EQY17 FAT16:FAU17 FKP16:FKQ17 FUL16:FUM17 GEH16:GEI17 GOD16:GOE17 GXZ16:GYA17 HHV16:HHW17 HRR16:HRS17 IBN16:IBO17 ILJ16:ILK17 IVF16:IVG17 JFB16:JFC17 JOX16:JOY17 JYT16:JYU17 KIP16:KIQ17 KSL16:KSM17 LCH16:LCI17 LMD16:LME17 LVZ16:LWA17 MFV16:MFW17 MPR16:MPS17 MZN16:MZO17 NJJ16:NJK17 NTF16:NTG17 ODB16:ODC17 OMX16:OMY17 OWT16:OWU17 PGP16:PGQ17 PQL16:PQM17 QAH16:QAI17 QKD16:QKE17 QTZ16:QUA17 RDV16:RDW17 RNR16:RNS17 RXN16:RXO17 SHJ16:SHK17 SRF16:SRG17 TBB16:TBC17 TKX16:TKY17 TUT16:TUU17 UEP16:UEQ17 UOL16:UOM17 UYH16:UYI17 VID16:VIE17 VRZ16:VSA17 WBV16:WBW17 WLR16:WLS17 WVN16:WVO17 K65544:M65545 JB65544:JC65545 SX65544:SY65545 ACT65544:ACU65545 AMP65544:AMQ65545 AWL65544:AWM65545 BGH65544:BGI65545 BQD65544:BQE65545 BZZ65544:CAA65545 CJV65544:CJW65545 CTR65544:CTS65545 DDN65544:DDO65545 DNJ65544:DNK65545 DXF65544:DXG65545 EHB65544:EHC65545 EQX65544:EQY65545 FAT65544:FAU65545 FKP65544:FKQ65545 FUL65544:FUM65545 GEH65544:GEI65545 GOD65544:GOE65545 GXZ65544:GYA65545 HHV65544:HHW65545 HRR65544:HRS65545 IBN65544:IBO65545 ILJ65544:ILK65545 IVF65544:IVG65545 JFB65544:JFC65545 JOX65544:JOY65545 JYT65544:JYU65545 KIP65544:KIQ65545 KSL65544:KSM65545 LCH65544:LCI65545 LMD65544:LME65545 LVZ65544:LWA65545 MFV65544:MFW65545 MPR65544:MPS65545 MZN65544:MZO65545 NJJ65544:NJK65545 NTF65544:NTG65545 ODB65544:ODC65545 OMX65544:OMY65545 OWT65544:OWU65545 PGP65544:PGQ65545 PQL65544:PQM65545 QAH65544:QAI65545 QKD65544:QKE65545 QTZ65544:QUA65545 RDV65544:RDW65545 RNR65544:RNS65545 RXN65544:RXO65545 SHJ65544:SHK65545 SRF65544:SRG65545 TBB65544:TBC65545 TKX65544:TKY65545 TUT65544:TUU65545 UEP65544:UEQ65545 UOL65544:UOM65545 UYH65544:UYI65545 VID65544:VIE65545 VRZ65544:VSA65545 WBV65544:WBW65545 WLR65544:WLS65545 WVN65544:WVO65545 K131080:M131081 JB131080:JC131081 SX131080:SY131081 ACT131080:ACU131081 AMP131080:AMQ131081 AWL131080:AWM131081 BGH131080:BGI131081 BQD131080:BQE131081 BZZ131080:CAA131081 CJV131080:CJW131081 CTR131080:CTS131081 DDN131080:DDO131081 DNJ131080:DNK131081 DXF131080:DXG131081 EHB131080:EHC131081 EQX131080:EQY131081 FAT131080:FAU131081 FKP131080:FKQ131081 FUL131080:FUM131081 GEH131080:GEI131081 GOD131080:GOE131081 GXZ131080:GYA131081 HHV131080:HHW131081 HRR131080:HRS131081 IBN131080:IBO131081 ILJ131080:ILK131081 IVF131080:IVG131081 JFB131080:JFC131081 JOX131080:JOY131081 JYT131080:JYU131081 KIP131080:KIQ131081 KSL131080:KSM131081 LCH131080:LCI131081 LMD131080:LME131081 LVZ131080:LWA131081 MFV131080:MFW131081 MPR131080:MPS131081 MZN131080:MZO131081 NJJ131080:NJK131081 NTF131080:NTG131081 ODB131080:ODC131081 OMX131080:OMY131081 OWT131080:OWU131081 PGP131080:PGQ131081 PQL131080:PQM131081 QAH131080:QAI131081 QKD131080:QKE131081 QTZ131080:QUA131081 RDV131080:RDW131081 RNR131080:RNS131081 RXN131080:RXO131081 SHJ131080:SHK131081 SRF131080:SRG131081 TBB131080:TBC131081 TKX131080:TKY131081 TUT131080:TUU131081 UEP131080:UEQ131081 UOL131080:UOM131081 UYH131080:UYI131081 VID131080:VIE131081 VRZ131080:VSA131081 WBV131080:WBW131081 WLR131080:WLS131081 WVN131080:WVO131081 K196616:M196617 JB196616:JC196617 SX196616:SY196617 ACT196616:ACU196617 AMP196616:AMQ196617 AWL196616:AWM196617 BGH196616:BGI196617 BQD196616:BQE196617 BZZ196616:CAA196617 CJV196616:CJW196617 CTR196616:CTS196617 DDN196616:DDO196617 DNJ196616:DNK196617 DXF196616:DXG196617 EHB196616:EHC196617 EQX196616:EQY196617 FAT196616:FAU196617 FKP196616:FKQ196617 FUL196616:FUM196617 GEH196616:GEI196617 GOD196616:GOE196617 GXZ196616:GYA196617 HHV196616:HHW196617 HRR196616:HRS196617 IBN196616:IBO196617 ILJ196616:ILK196617 IVF196616:IVG196617 JFB196616:JFC196617 JOX196616:JOY196617 JYT196616:JYU196617 KIP196616:KIQ196617 KSL196616:KSM196617 LCH196616:LCI196617 LMD196616:LME196617 LVZ196616:LWA196617 MFV196616:MFW196617 MPR196616:MPS196617 MZN196616:MZO196617 NJJ196616:NJK196617 NTF196616:NTG196617 ODB196616:ODC196617 OMX196616:OMY196617 OWT196616:OWU196617 PGP196616:PGQ196617 PQL196616:PQM196617 QAH196616:QAI196617 QKD196616:QKE196617 QTZ196616:QUA196617 RDV196616:RDW196617 RNR196616:RNS196617 RXN196616:RXO196617 SHJ196616:SHK196617 SRF196616:SRG196617 TBB196616:TBC196617 TKX196616:TKY196617 TUT196616:TUU196617 UEP196616:UEQ196617 UOL196616:UOM196617 UYH196616:UYI196617 VID196616:VIE196617 VRZ196616:VSA196617 WBV196616:WBW196617 WLR196616:WLS196617 WVN196616:WVO196617 K262152:M262153 JB262152:JC262153 SX262152:SY262153 ACT262152:ACU262153 AMP262152:AMQ262153 AWL262152:AWM262153 BGH262152:BGI262153 BQD262152:BQE262153 BZZ262152:CAA262153 CJV262152:CJW262153 CTR262152:CTS262153 DDN262152:DDO262153 DNJ262152:DNK262153 DXF262152:DXG262153 EHB262152:EHC262153 EQX262152:EQY262153 FAT262152:FAU262153 FKP262152:FKQ262153 FUL262152:FUM262153 GEH262152:GEI262153 GOD262152:GOE262153 GXZ262152:GYA262153 HHV262152:HHW262153 HRR262152:HRS262153 IBN262152:IBO262153 ILJ262152:ILK262153 IVF262152:IVG262153 JFB262152:JFC262153 JOX262152:JOY262153 JYT262152:JYU262153 KIP262152:KIQ262153 KSL262152:KSM262153 LCH262152:LCI262153 LMD262152:LME262153 LVZ262152:LWA262153 MFV262152:MFW262153 MPR262152:MPS262153 MZN262152:MZO262153 NJJ262152:NJK262153 NTF262152:NTG262153 ODB262152:ODC262153 OMX262152:OMY262153 OWT262152:OWU262153 PGP262152:PGQ262153 PQL262152:PQM262153 QAH262152:QAI262153 QKD262152:QKE262153 QTZ262152:QUA262153 RDV262152:RDW262153 RNR262152:RNS262153 RXN262152:RXO262153 SHJ262152:SHK262153 SRF262152:SRG262153 TBB262152:TBC262153 TKX262152:TKY262153 TUT262152:TUU262153 UEP262152:UEQ262153 UOL262152:UOM262153 UYH262152:UYI262153 VID262152:VIE262153 VRZ262152:VSA262153 WBV262152:WBW262153 WLR262152:WLS262153 WVN262152:WVO262153 K327688:M327689 JB327688:JC327689 SX327688:SY327689 ACT327688:ACU327689 AMP327688:AMQ327689 AWL327688:AWM327689 BGH327688:BGI327689 BQD327688:BQE327689 BZZ327688:CAA327689 CJV327688:CJW327689 CTR327688:CTS327689 DDN327688:DDO327689 DNJ327688:DNK327689 DXF327688:DXG327689 EHB327688:EHC327689 EQX327688:EQY327689 FAT327688:FAU327689 FKP327688:FKQ327689 FUL327688:FUM327689 GEH327688:GEI327689 GOD327688:GOE327689 GXZ327688:GYA327689 HHV327688:HHW327689 HRR327688:HRS327689 IBN327688:IBO327689 ILJ327688:ILK327689 IVF327688:IVG327689 JFB327688:JFC327689 JOX327688:JOY327689 JYT327688:JYU327689 KIP327688:KIQ327689 KSL327688:KSM327689 LCH327688:LCI327689 LMD327688:LME327689 LVZ327688:LWA327689 MFV327688:MFW327689 MPR327688:MPS327689 MZN327688:MZO327689 NJJ327688:NJK327689 NTF327688:NTG327689 ODB327688:ODC327689 OMX327688:OMY327689 OWT327688:OWU327689 PGP327688:PGQ327689 PQL327688:PQM327689 QAH327688:QAI327689 QKD327688:QKE327689 QTZ327688:QUA327689 RDV327688:RDW327689 RNR327688:RNS327689 RXN327688:RXO327689 SHJ327688:SHK327689 SRF327688:SRG327689 TBB327688:TBC327689 TKX327688:TKY327689 TUT327688:TUU327689 UEP327688:UEQ327689 UOL327688:UOM327689 UYH327688:UYI327689 VID327688:VIE327689 VRZ327688:VSA327689 WBV327688:WBW327689 WLR327688:WLS327689 WVN327688:WVO327689 K393224:M393225 JB393224:JC393225 SX393224:SY393225 ACT393224:ACU393225 AMP393224:AMQ393225 AWL393224:AWM393225 BGH393224:BGI393225 BQD393224:BQE393225 BZZ393224:CAA393225 CJV393224:CJW393225 CTR393224:CTS393225 DDN393224:DDO393225 DNJ393224:DNK393225 DXF393224:DXG393225 EHB393224:EHC393225 EQX393224:EQY393225 FAT393224:FAU393225 FKP393224:FKQ393225 FUL393224:FUM393225 GEH393224:GEI393225 GOD393224:GOE393225 GXZ393224:GYA393225 HHV393224:HHW393225 HRR393224:HRS393225 IBN393224:IBO393225 ILJ393224:ILK393225 IVF393224:IVG393225 JFB393224:JFC393225 JOX393224:JOY393225 JYT393224:JYU393225 KIP393224:KIQ393225 KSL393224:KSM393225 LCH393224:LCI393225 LMD393224:LME393225 LVZ393224:LWA393225 MFV393224:MFW393225 MPR393224:MPS393225 MZN393224:MZO393225 NJJ393224:NJK393225 NTF393224:NTG393225 ODB393224:ODC393225 OMX393224:OMY393225 OWT393224:OWU393225 PGP393224:PGQ393225 PQL393224:PQM393225 QAH393224:QAI393225 QKD393224:QKE393225 QTZ393224:QUA393225 RDV393224:RDW393225 RNR393224:RNS393225 RXN393224:RXO393225 SHJ393224:SHK393225 SRF393224:SRG393225 TBB393224:TBC393225 TKX393224:TKY393225 TUT393224:TUU393225 UEP393224:UEQ393225 UOL393224:UOM393225 UYH393224:UYI393225 VID393224:VIE393225 VRZ393224:VSA393225 WBV393224:WBW393225 WLR393224:WLS393225 WVN393224:WVO393225 K458760:M458761 JB458760:JC458761 SX458760:SY458761 ACT458760:ACU458761 AMP458760:AMQ458761 AWL458760:AWM458761 BGH458760:BGI458761 BQD458760:BQE458761 BZZ458760:CAA458761 CJV458760:CJW458761 CTR458760:CTS458761 DDN458760:DDO458761 DNJ458760:DNK458761 DXF458760:DXG458761 EHB458760:EHC458761 EQX458760:EQY458761 FAT458760:FAU458761 FKP458760:FKQ458761 FUL458760:FUM458761 GEH458760:GEI458761 GOD458760:GOE458761 GXZ458760:GYA458761 HHV458760:HHW458761 HRR458760:HRS458761 IBN458760:IBO458761 ILJ458760:ILK458761 IVF458760:IVG458761 JFB458760:JFC458761 JOX458760:JOY458761 JYT458760:JYU458761 KIP458760:KIQ458761 KSL458760:KSM458761 LCH458760:LCI458761 LMD458760:LME458761 LVZ458760:LWA458761 MFV458760:MFW458761 MPR458760:MPS458761 MZN458760:MZO458761 NJJ458760:NJK458761 NTF458760:NTG458761 ODB458760:ODC458761 OMX458760:OMY458761 OWT458760:OWU458761 PGP458760:PGQ458761 PQL458760:PQM458761 QAH458760:QAI458761 QKD458760:QKE458761 QTZ458760:QUA458761 RDV458760:RDW458761 RNR458760:RNS458761 RXN458760:RXO458761 SHJ458760:SHK458761 SRF458760:SRG458761 TBB458760:TBC458761 TKX458760:TKY458761 TUT458760:TUU458761 UEP458760:UEQ458761 UOL458760:UOM458761 UYH458760:UYI458761 VID458760:VIE458761 VRZ458760:VSA458761 WBV458760:WBW458761 WLR458760:WLS458761 WVN458760:WVO458761 K524296:M524297 JB524296:JC524297 SX524296:SY524297 ACT524296:ACU524297 AMP524296:AMQ524297 AWL524296:AWM524297 BGH524296:BGI524297 BQD524296:BQE524297 BZZ524296:CAA524297 CJV524296:CJW524297 CTR524296:CTS524297 DDN524296:DDO524297 DNJ524296:DNK524297 DXF524296:DXG524297 EHB524296:EHC524297 EQX524296:EQY524297 FAT524296:FAU524297 FKP524296:FKQ524297 FUL524296:FUM524297 GEH524296:GEI524297 GOD524296:GOE524297 GXZ524296:GYA524297 HHV524296:HHW524297 HRR524296:HRS524297 IBN524296:IBO524297 ILJ524296:ILK524297 IVF524296:IVG524297 JFB524296:JFC524297 JOX524296:JOY524297 JYT524296:JYU524297 KIP524296:KIQ524297 KSL524296:KSM524297 LCH524296:LCI524297 LMD524296:LME524297 LVZ524296:LWA524297 MFV524296:MFW524297 MPR524296:MPS524297 MZN524296:MZO524297 NJJ524296:NJK524297 NTF524296:NTG524297 ODB524296:ODC524297 OMX524296:OMY524297 OWT524296:OWU524297 PGP524296:PGQ524297 PQL524296:PQM524297 QAH524296:QAI524297 QKD524296:QKE524297 QTZ524296:QUA524297 RDV524296:RDW524297 RNR524296:RNS524297 RXN524296:RXO524297 SHJ524296:SHK524297 SRF524296:SRG524297 TBB524296:TBC524297 TKX524296:TKY524297 TUT524296:TUU524297 UEP524296:UEQ524297 UOL524296:UOM524297 UYH524296:UYI524297 VID524296:VIE524297 VRZ524296:VSA524297 WBV524296:WBW524297 WLR524296:WLS524297 WVN524296:WVO524297 K589832:M589833 JB589832:JC589833 SX589832:SY589833 ACT589832:ACU589833 AMP589832:AMQ589833 AWL589832:AWM589833 BGH589832:BGI589833 BQD589832:BQE589833 BZZ589832:CAA589833 CJV589832:CJW589833 CTR589832:CTS589833 DDN589832:DDO589833 DNJ589832:DNK589833 DXF589832:DXG589833 EHB589832:EHC589833 EQX589832:EQY589833 FAT589832:FAU589833 FKP589832:FKQ589833 FUL589832:FUM589833 GEH589832:GEI589833 GOD589832:GOE589833 GXZ589832:GYA589833 HHV589832:HHW589833 HRR589832:HRS589833 IBN589832:IBO589833 ILJ589832:ILK589833 IVF589832:IVG589833 JFB589832:JFC589833 JOX589832:JOY589833 JYT589832:JYU589833 KIP589832:KIQ589833 KSL589832:KSM589833 LCH589832:LCI589833 LMD589832:LME589833 LVZ589832:LWA589833 MFV589832:MFW589833 MPR589832:MPS589833 MZN589832:MZO589833 NJJ589832:NJK589833 NTF589832:NTG589833 ODB589832:ODC589833 OMX589832:OMY589833 OWT589832:OWU589833 PGP589832:PGQ589833 PQL589832:PQM589833 QAH589832:QAI589833 QKD589832:QKE589833 QTZ589832:QUA589833 RDV589832:RDW589833 RNR589832:RNS589833 RXN589832:RXO589833 SHJ589832:SHK589833 SRF589832:SRG589833 TBB589832:TBC589833 TKX589832:TKY589833 TUT589832:TUU589833 UEP589832:UEQ589833 UOL589832:UOM589833 UYH589832:UYI589833 VID589832:VIE589833 VRZ589832:VSA589833 WBV589832:WBW589833 WLR589832:WLS589833 WVN589832:WVO589833 K655368:M655369 JB655368:JC655369 SX655368:SY655369 ACT655368:ACU655369 AMP655368:AMQ655369 AWL655368:AWM655369 BGH655368:BGI655369 BQD655368:BQE655369 BZZ655368:CAA655369 CJV655368:CJW655369 CTR655368:CTS655369 DDN655368:DDO655369 DNJ655368:DNK655369 DXF655368:DXG655369 EHB655368:EHC655369 EQX655368:EQY655369 FAT655368:FAU655369 FKP655368:FKQ655369 FUL655368:FUM655369 GEH655368:GEI655369 GOD655368:GOE655369 GXZ655368:GYA655369 HHV655368:HHW655369 HRR655368:HRS655369 IBN655368:IBO655369 ILJ655368:ILK655369 IVF655368:IVG655369 JFB655368:JFC655369 JOX655368:JOY655369 JYT655368:JYU655369 KIP655368:KIQ655369 KSL655368:KSM655369 LCH655368:LCI655369 LMD655368:LME655369 LVZ655368:LWA655369 MFV655368:MFW655369 MPR655368:MPS655369 MZN655368:MZO655369 NJJ655368:NJK655369 NTF655368:NTG655369 ODB655368:ODC655369 OMX655368:OMY655369 OWT655368:OWU655369 PGP655368:PGQ655369 PQL655368:PQM655369 QAH655368:QAI655369 QKD655368:QKE655369 QTZ655368:QUA655369 RDV655368:RDW655369 RNR655368:RNS655369 RXN655368:RXO655369 SHJ655368:SHK655369 SRF655368:SRG655369 TBB655368:TBC655369 TKX655368:TKY655369 TUT655368:TUU655369 UEP655368:UEQ655369 UOL655368:UOM655369 UYH655368:UYI655369 VID655368:VIE655369 VRZ655368:VSA655369 WBV655368:WBW655369 WLR655368:WLS655369 WVN655368:WVO655369 K720904:M720905 JB720904:JC720905 SX720904:SY720905 ACT720904:ACU720905 AMP720904:AMQ720905 AWL720904:AWM720905 BGH720904:BGI720905 BQD720904:BQE720905 BZZ720904:CAA720905 CJV720904:CJW720905 CTR720904:CTS720905 DDN720904:DDO720905 DNJ720904:DNK720905 DXF720904:DXG720905 EHB720904:EHC720905 EQX720904:EQY720905 FAT720904:FAU720905 FKP720904:FKQ720905 FUL720904:FUM720905 GEH720904:GEI720905 GOD720904:GOE720905 GXZ720904:GYA720905 HHV720904:HHW720905 HRR720904:HRS720905 IBN720904:IBO720905 ILJ720904:ILK720905 IVF720904:IVG720905 JFB720904:JFC720905 JOX720904:JOY720905 JYT720904:JYU720905 KIP720904:KIQ720905 KSL720904:KSM720905 LCH720904:LCI720905 LMD720904:LME720905 LVZ720904:LWA720905 MFV720904:MFW720905 MPR720904:MPS720905 MZN720904:MZO720905 NJJ720904:NJK720905 NTF720904:NTG720905 ODB720904:ODC720905 OMX720904:OMY720905 OWT720904:OWU720905 PGP720904:PGQ720905 PQL720904:PQM720905 QAH720904:QAI720905 QKD720904:QKE720905 QTZ720904:QUA720905 RDV720904:RDW720905 RNR720904:RNS720905 RXN720904:RXO720905 SHJ720904:SHK720905 SRF720904:SRG720905 TBB720904:TBC720905 TKX720904:TKY720905 TUT720904:TUU720905 UEP720904:UEQ720905 UOL720904:UOM720905 UYH720904:UYI720905 VID720904:VIE720905 VRZ720904:VSA720905 WBV720904:WBW720905 WLR720904:WLS720905 WVN720904:WVO720905 K786440:M786441 JB786440:JC786441 SX786440:SY786441 ACT786440:ACU786441 AMP786440:AMQ786441 AWL786440:AWM786441 BGH786440:BGI786441 BQD786440:BQE786441 BZZ786440:CAA786441 CJV786440:CJW786441 CTR786440:CTS786441 DDN786440:DDO786441 DNJ786440:DNK786441 DXF786440:DXG786441 EHB786440:EHC786441 EQX786440:EQY786441 FAT786440:FAU786441 FKP786440:FKQ786441 FUL786440:FUM786441 GEH786440:GEI786441 GOD786440:GOE786441 GXZ786440:GYA786441 HHV786440:HHW786441 HRR786440:HRS786441 IBN786440:IBO786441 ILJ786440:ILK786441 IVF786440:IVG786441 JFB786440:JFC786441 JOX786440:JOY786441 JYT786440:JYU786441 KIP786440:KIQ786441 KSL786440:KSM786441 LCH786440:LCI786441 LMD786440:LME786441 LVZ786440:LWA786441 MFV786440:MFW786441 MPR786440:MPS786441 MZN786440:MZO786441 NJJ786440:NJK786441 NTF786440:NTG786441 ODB786440:ODC786441 OMX786440:OMY786441 OWT786440:OWU786441 PGP786440:PGQ786441 PQL786440:PQM786441 QAH786440:QAI786441 QKD786440:QKE786441 QTZ786440:QUA786441 RDV786440:RDW786441 RNR786440:RNS786441 RXN786440:RXO786441 SHJ786440:SHK786441 SRF786440:SRG786441 TBB786440:TBC786441 TKX786440:TKY786441 TUT786440:TUU786441 UEP786440:UEQ786441 UOL786440:UOM786441 UYH786440:UYI786441 VID786440:VIE786441 VRZ786440:VSA786441 WBV786440:WBW786441 WLR786440:WLS786441 WVN786440:WVO786441 K851976:M851977 JB851976:JC851977 SX851976:SY851977 ACT851976:ACU851977 AMP851976:AMQ851977 AWL851976:AWM851977 BGH851976:BGI851977 BQD851976:BQE851977 BZZ851976:CAA851977 CJV851976:CJW851977 CTR851976:CTS851977 DDN851976:DDO851977 DNJ851976:DNK851977 DXF851976:DXG851977 EHB851976:EHC851977 EQX851976:EQY851977 FAT851976:FAU851977 FKP851976:FKQ851977 FUL851976:FUM851977 GEH851976:GEI851977 GOD851976:GOE851977 GXZ851976:GYA851977 HHV851976:HHW851977 HRR851976:HRS851977 IBN851976:IBO851977 ILJ851976:ILK851977 IVF851976:IVG851977 JFB851976:JFC851977 JOX851976:JOY851977 JYT851976:JYU851977 KIP851976:KIQ851977 KSL851976:KSM851977 LCH851976:LCI851977 LMD851976:LME851977 LVZ851976:LWA851977 MFV851976:MFW851977 MPR851976:MPS851977 MZN851976:MZO851977 NJJ851976:NJK851977 NTF851976:NTG851977 ODB851976:ODC851977 OMX851976:OMY851977 OWT851976:OWU851977 PGP851976:PGQ851977 PQL851976:PQM851977 QAH851976:QAI851977 QKD851976:QKE851977 QTZ851976:QUA851977 RDV851976:RDW851977 RNR851976:RNS851977 RXN851976:RXO851977 SHJ851976:SHK851977 SRF851976:SRG851977 TBB851976:TBC851977 TKX851976:TKY851977 TUT851976:TUU851977 UEP851976:UEQ851977 UOL851976:UOM851977 UYH851976:UYI851977 VID851976:VIE851977 VRZ851976:VSA851977 WBV851976:WBW851977 WLR851976:WLS851977 WVN851976:WVO851977 K917512:M917513 JB917512:JC917513 SX917512:SY917513 ACT917512:ACU917513 AMP917512:AMQ917513 AWL917512:AWM917513 BGH917512:BGI917513 BQD917512:BQE917513 BZZ917512:CAA917513 CJV917512:CJW917513 CTR917512:CTS917513 DDN917512:DDO917513 DNJ917512:DNK917513 DXF917512:DXG917513 EHB917512:EHC917513 EQX917512:EQY917513 FAT917512:FAU917513 FKP917512:FKQ917513 FUL917512:FUM917513 GEH917512:GEI917513 GOD917512:GOE917513 GXZ917512:GYA917513 HHV917512:HHW917513 HRR917512:HRS917513 IBN917512:IBO917513 ILJ917512:ILK917513 IVF917512:IVG917513 JFB917512:JFC917513 JOX917512:JOY917513 JYT917512:JYU917513 KIP917512:KIQ917513 KSL917512:KSM917513 LCH917512:LCI917513 LMD917512:LME917513 LVZ917512:LWA917513 MFV917512:MFW917513 MPR917512:MPS917513 MZN917512:MZO917513 NJJ917512:NJK917513 NTF917512:NTG917513 ODB917512:ODC917513 OMX917512:OMY917513 OWT917512:OWU917513 PGP917512:PGQ917513 PQL917512:PQM917513 QAH917512:QAI917513 QKD917512:QKE917513 QTZ917512:QUA917513 RDV917512:RDW917513 RNR917512:RNS917513 RXN917512:RXO917513 SHJ917512:SHK917513 SRF917512:SRG917513 TBB917512:TBC917513 TKX917512:TKY917513 TUT917512:TUU917513 UEP917512:UEQ917513 UOL917512:UOM917513 UYH917512:UYI917513 VID917512:VIE917513 VRZ917512:VSA917513 WBV917512:WBW917513 WLR917512:WLS917513 WVN917512:WVO917513 K983048:M983049 JB983048:JC983049 SX983048:SY983049 ACT983048:ACU983049 AMP983048:AMQ983049 AWL983048:AWM983049 BGH983048:BGI983049 BQD983048:BQE983049 BZZ983048:CAA983049 CJV983048:CJW983049 CTR983048:CTS983049 DDN983048:DDO983049 DNJ983048:DNK983049 DXF983048:DXG983049 EHB983048:EHC983049 EQX983048:EQY983049 FAT983048:FAU983049 FKP983048:FKQ983049 FUL983048:FUM983049 GEH983048:GEI983049 GOD983048:GOE983049 GXZ983048:GYA983049 HHV983048:HHW983049 HRR983048:HRS983049 IBN983048:IBO983049 ILJ983048:ILK983049 IVF983048:IVG983049 JFB983048:JFC983049 JOX983048:JOY983049 JYT983048:JYU983049 KIP983048:KIQ983049 KSL983048:KSM983049 LCH983048:LCI983049 LMD983048:LME983049 LVZ983048:LWA983049 MFV983048:MFW983049 MPR983048:MPS983049 MZN983048:MZO983049 NJJ983048:NJK983049 NTF983048:NTG983049 ODB983048:ODC983049 OMX983048:OMY983049 OWT983048:OWU983049 PGP983048:PGQ983049 PQL983048:PQM983049 QAH983048:QAI983049 QKD983048:QKE983049 QTZ983048:QUA983049 RDV983048:RDW983049 RNR983048:RNS983049 RXN983048:RXO983049 SHJ983048:SHK983049 SRF983048:SRG983049 TBB983048:TBC983049 TKX983048:TKY983049 TUT983048:TUU983049 UEP983048:UEQ983049 UOL983048:UOM983049 UYH983048:UYI983049 VID983048:VIE983049 VRZ983048:VSA983049 WBV983048:WBW983049 WLR983048:WLS983049 WVN983048:WVO983049 UOF983048:UOG983049 JE16:JF17 TA16:TB17 ACW16:ACX17 AMS16:AMT17 AWO16:AWP17 BGK16:BGL17 BQG16:BQH17 CAC16:CAD17 CJY16:CJZ17 CTU16:CTV17 DDQ16:DDR17 DNM16:DNN17 DXI16:DXJ17 EHE16:EHF17 ERA16:ERB17 FAW16:FAX17 FKS16:FKT17 FUO16:FUP17 GEK16:GEL17 GOG16:GOH17 GYC16:GYD17 HHY16:HHZ17 HRU16:HRV17 IBQ16:IBR17 ILM16:ILN17 IVI16:IVJ17 JFE16:JFF17 JPA16:JPB17 JYW16:JYX17 KIS16:KIT17 KSO16:KSP17 LCK16:LCL17 LMG16:LMH17 LWC16:LWD17 MFY16:MFZ17 MPU16:MPV17 MZQ16:MZR17 NJM16:NJN17 NTI16:NTJ17 ODE16:ODF17 ONA16:ONB17 OWW16:OWX17 PGS16:PGT17 PQO16:PQP17 QAK16:QAL17 QKG16:QKH17 QUC16:QUD17 RDY16:RDZ17 RNU16:RNV17 RXQ16:RXR17 SHM16:SHN17 SRI16:SRJ17 TBE16:TBF17 TLA16:TLB17 TUW16:TUX17 UES16:UET17 UOO16:UOP17 UYK16:UYL17 VIG16:VIH17 VSC16:VSD17 WBY16:WBZ17 WLU16:WLV17 WVQ16:WVR17 O65544:Q65545 JE65544:JF65545 TA65544:TB65545 ACW65544:ACX65545 AMS65544:AMT65545 AWO65544:AWP65545 BGK65544:BGL65545 BQG65544:BQH65545 CAC65544:CAD65545 CJY65544:CJZ65545 CTU65544:CTV65545 DDQ65544:DDR65545 DNM65544:DNN65545 DXI65544:DXJ65545 EHE65544:EHF65545 ERA65544:ERB65545 FAW65544:FAX65545 FKS65544:FKT65545 FUO65544:FUP65545 GEK65544:GEL65545 GOG65544:GOH65545 GYC65544:GYD65545 HHY65544:HHZ65545 HRU65544:HRV65545 IBQ65544:IBR65545 ILM65544:ILN65545 IVI65544:IVJ65545 JFE65544:JFF65545 JPA65544:JPB65545 JYW65544:JYX65545 KIS65544:KIT65545 KSO65544:KSP65545 LCK65544:LCL65545 LMG65544:LMH65545 LWC65544:LWD65545 MFY65544:MFZ65545 MPU65544:MPV65545 MZQ65544:MZR65545 NJM65544:NJN65545 NTI65544:NTJ65545 ODE65544:ODF65545 ONA65544:ONB65545 OWW65544:OWX65545 PGS65544:PGT65545 PQO65544:PQP65545 QAK65544:QAL65545 QKG65544:QKH65545 QUC65544:QUD65545 RDY65544:RDZ65545 RNU65544:RNV65545 RXQ65544:RXR65545 SHM65544:SHN65545 SRI65544:SRJ65545 TBE65544:TBF65545 TLA65544:TLB65545 TUW65544:TUX65545 UES65544:UET65545 UOO65544:UOP65545 UYK65544:UYL65545 VIG65544:VIH65545 VSC65544:VSD65545 WBY65544:WBZ65545 WLU65544:WLV65545 WVQ65544:WVR65545 O131080:Q131081 JE131080:JF131081 TA131080:TB131081 ACW131080:ACX131081 AMS131080:AMT131081 AWO131080:AWP131081 BGK131080:BGL131081 BQG131080:BQH131081 CAC131080:CAD131081 CJY131080:CJZ131081 CTU131080:CTV131081 DDQ131080:DDR131081 DNM131080:DNN131081 DXI131080:DXJ131081 EHE131080:EHF131081 ERA131080:ERB131081 FAW131080:FAX131081 FKS131080:FKT131081 FUO131080:FUP131081 GEK131080:GEL131081 GOG131080:GOH131081 GYC131080:GYD131081 HHY131080:HHZ131081 HRU131080:HRV131081 IBQ131080:IBR131081 ILM131080:ILN131081 IVI131080:IVJ131081 JFE131080:JFF131081 JPA131080:JPB131081 JYW131080:JYX131081 KIS131080:KIT131081 KSO131080:KSP131081 LCK131080:LCL131081 LMG131080:LMH131081 LWC131080:LWD131081 MFY131080:MFZ131081 MPU131080:MPV131081 MZQ131080:MZR131081 NJM131080:NJN131081 NTI131080:NTJ131081 ODE131080:ODF131081 ONA131080:ONB131081 OWW131080:OWX131081 PGS131080:PGT131081 PQO131080:PQP131081 QAK131080:QAL131081 QKG131080:QKH131081 QUC131080:QUD131081 RDY131080:RDZ131081 RNU131080:RNV131081 RXQ131080:RXR131081 SHM131080:SHN131081 SRI131080:SRJ131081 TBE131080:TBF131081 TLA131080:TLB131081 TUW131080:TUX131081 UES131080:UET131081 UOO131080:UOP131081 UYK131080:UYL131081 VIG131080:VIH131081 VSC131080:VSD131081 WBY131080:WBZ131081 WLU131080:WLV131081 WVQ131080:WVR131081 O196616:Q196617 JE196616:JF196617 TA196616:TB196617 ACW196616:ACX196617 AMS196616:AMT196617 AWO196616:AWP196617 BGK196616:BGL196617 BQG196616:BQH196617 CAC196616:CAD196617 CJY196616:CJZ196617 CTU196616:CTV196617 DDQ196616:DDR196617 DNM196616:DNN196617 DXI196616:DXJ196617 EHE196616:EHF196617 ERA196616:ERB196617 FAW196616:FAX196617 FKS196616:FKT196617 FUO196616:FUP196617 GEK196616:GEL196617 GOG196616:GOH196617 GYC196616:GYD196617 HHY196616:HHZ196617 HRU196616:HRV196617 IBQ196616:IBR196617 ILM196616:ILN196617 IVI196616:IVJ196617 JFE196616:JFF196617 JPA196616:JPB196617 JYW196616:JYX196617 KIS196616:KIT196617 KSO196616:KSP196617 LCK196616:LCL196617 LMG196616:LMH196617 LWC196616:LWD196617 MFY196616:MFZ196617 MPU196616:MPV196617 MZQ196616:MZR196617 NJM196616:NJN196617 NTI196616:NTJ196617 ODE196616:ODF196617 ONA196616:ONB196617 OWW196616:OWX196617 PGS196616:PGT196617 PQO196616:PQP196617 QAK196616:QAL196617 QKG196616:QKH196617 QUC196616:QUD196617 RDY196616:RDZ196617 RNU196616:RNV196617 RXQ196616:RXR196617 SHM196616:SHN196617 SRI196616:SRJ196617 TBE196616:TBF196617 TLA196616:TLB196617 TUW196616:TUX196617 UES196616:UET196617 UOO196616:UOP196617 UYK196616:UYL196617 VIG196616:VIH196617 VSC196616:VSD196617 WBY196616:WBZ196617 WLU196616:WLV196617 WVQ196616:WVR196617 O262152:Q262153 JE262152:JF262153 TA262152:TB262153 ACW262152:ACX262153 AMS262152:AMT262153 AWO262152:AWP262153 BGK262152:BGL262153 BQG262152:BQH262153 CAC262152:CAD262153 CJY262152:CJZ262153 CTU262152:CTV262153 DDQ262152:DDR262153 DNM262152:DNN262153 DXI262152:DXJ262153 EHE262152:EHF262153 ERA262152:ERB262153 FAW262152:FAX262153 FKS262152:FKT262153 FUO262152:FUP262153 GEK262152:GEL262153 GOG262152:GOH262153 GYC262152:GYD262153 HHY262152:HHZ262153 HRU262152:HRV262153 IBQ262152:IBR262153 ILM262152:ILN262153 IVI262152:IVJ262153 JFE262152:JFF262153 JPA262152:JPB262153 JYW262152:JYX262153 KIS262152:KIT262153 KSO262152:KSP262153 LCK262152:LCL262153 LMG262152:LMH262153 LWC262152:LWD262153 MFY262152:MFZ262153 MPU262152:MPV262153 MZQ262152:MZR262153 NJM262152:NJN262153 NTI262152:NTJ262153 ODE262152:ODF262153 ONA262152:ONB262153 OWW262152:OWX262153 PGS262152:PGT262153 PQO262152:PQP262153 QAK262152:QAL262153 QKG262152:QKH262153 QUC262152:QUD262153 RDY262152:RDZ262153 RNU262152:RNV262153 RXQ262152:RXR262153 SHM262152:SHN262153 SRI262152:SRJ262153 TBE262152:TBF262153 TLA262152:TLB262153 TUW262152:TUX262153 UES262152:UET262153 UOO262152:UOP262153 UYK262152:UYL262153 VIG262152:VIH262153 VSC262152:VSD262153 WBY262152:WBZ262153 WLU262152:WLV262153 WVQ262152:WVR262153 O327688:Q327689 JE327688:JF327689 TA327688:TB327689 ACW327688:ACX327689 AMS327688:AMT327689 AWO327688:AWP327689 BGK327688:BGL327689 BQG327688:BQH327689 CAC327688:CAD327689 CJY327688:CJZ327689 CTU327688:CTV327689 DDQ327688:DDR327689 DNM327688:DNN327689 DXI327688:DXJ327689 EHE327688:EHF327689 ERA327688:ERB327689 FAW327688:FAX327689 FKS327688:FKT327689 FUO327688:FUP327689 GEK327688:GEL327689 GOG327688:GOH327689 GYC327688:GYD327689 HHY327688:HHZ327689 HRU327688:HRV327689 IBQ327688:IBR327689 ILM327688:ILN327689 IVI327688:IVJ327689 JFE327688:JFF327689 JPA327688:JPB327689 JYW327688:JYX327689 KIS327688:KIT327689 KSO327688:KSP327689 LCK327688:LCL327689 LMG327688:LMH327689 LWC327688:LWD327689 MFY327688:MFZ327689 MPU327688:MPV327689 MZQ327688:MZR327689 NJM327688:NJN327689 NTI327688:NTJ327689 ODE327688:ODF327689 ONA327688:ONB327689 OWW327688:OWX327689 PGS327688:PGT327689 PQO327688:PQP327689 QAK327688:QAL327689 QKG327688:QKH327689 QUC327688:QUD327689 RDY327688:RDZ327689 RNU327688:RNV327689 RXQ327688:RXR327689 SHM327688:SHN327689 SRI327688:SRJ327689 TBE327688:TBF327689 TLA327688:TLB327689 TUW327688:TUX327689 UES327688:UET327689 UOO327688:UOP327689 UYK327688:UYL327689 VIG327688:VIH327689 VSC327688:VSD327689 WBY327688:WBZ327689 WLU327688:WLV327689 WVQ327688:WVR327689 O393224:Q393225 JE393224:JF393225 TA393224:TB393225 ACW393224:ACX393225 AMS393224:AMT393225 AWO393224:AWP393225 BGK393224:BGL393225 BQG393224:BQH393225 CAC393224:CAD393225 CJY393224:CJZ393225 CTU393224:CTV393225 DDQ393224:DDR393225 DNM393224:DNN393225 DXI393224:DXJ393225 EHE393224:EHF393225 ERA393224:ERB393225 FAW393224:FAX393225 FKS393224:FKT393225 FUO393224:FUP393225 GEK393224:GEL393225 GOG393224:GOH393225 GYC393224:GYD393225 HHY393224:HHZ393225 HRU393224:HRV393225 IBQ393224:IBR393225 ILM393224:ILN393225 IVI393224:IVJ393225 JFE393224:JFF393225 JPA393224:JPB393225 JYW393224:JYX393225 KIS393224:KIT393225 KSO393224:KSP393225 LCK393224:LCL393225 LMG393224:LMH393225 LWC393224:LWD393225 MFY393224:MFZ393225 MPU393224:MPV393225 MZQ393224:MZR393225 NJM393224:NJN393225 NTI393224:NTJ393225 ODE393224:ODF393225 ONA393224:ONB393225 OWW393224:OWX393225 PGS393224:PGT393225 PQO393224:PQP393225 QAK393224:QAL393225 QKG393224:QKH393225 QUC393224:QUD393225 RDY393224:RDZ393225 RNU393224:RNV393225 RXQ393224:RXR393225 SHM393224:SHN393225 SRI393224:SRJ393225 TBE393224:TBF393225 TLA393224:TLB393225 TUW393224:TUX393225 UES393224:UET393225 UOO393224:UOP393225 UYK393224:UYL393225 VIG393224:VIH393225 VSC393224:VSD393225 WBY393224:WBZ393225 WLU393224:WLV393225 WVQ393224:WVR393225 O458760:Q458761 JE458760:JF458761 TA458760:TB458761 ACW458760:ACX458761 AMS458760:AMT458761 AWO458760:AWP458761 BGK458760:BGL458761 BQG458760:BQH458761 CAC458760:CAD458761 CJY458760:CJZ458761 CTU458760:CTV458761 DDQ458760:DDR458761 DNM458760:DNN458761 DXI458760:DXJ458761 EHE458760:EHF458761 ERA458760:ERB458761 FAW458760:FAX458761 FKS458760:FKT458761 FUO458760:FUP458761 GEK458760:GEL458761 GOG458760:GOH458761 GYC458760:GYD458761 HHY458760:HHZ458761 HRU458760:HRV458761 IBQ458760:IBR458761 ILM458760:ILN458761 IVI458760:IVJ458761 JFE458760:JFF458761 JPA458760:JPB458761 JYW458760:JYX458761 KIS458760:KIT458761 KSO458760:KSP458761 LCK458760:LCL458761 LMG458760:LMH458761 LWC458760:LWD458761 MFY458760:MFZ458761 MPU458760:MPV458761 MZQ458760:MZR458761 NJM458760:NJN458761 NTI458760:NTJ458761 ODE458760:ODF458761 ONA458760:ONB458761 OWW458760:OWX458761 PGS458760:PGT458761 PQO458760:PQP458761 QAK458760:QAL458761 QKG458760:QKH458761 QUC458760:QUD458761 RDY458760:RDZ458761 RNU458760:RNV458761 RXQ458760:RXR458761 SHM458760:SHN458761 SRI458760:SRJ458761 TBE458760:TBF458761 TLA458760:TLB458761 TUW458760:TUX458761 UES458760:UET458761 UOO458760:UOP458761 UYK458760:UYL458761 VIG458760:VIH458761 VSC458760:VSD458761 WBY458760:WBZ458761 WLU458760:WLV458761 WVQ458760:WVR458761 O524296:Q524297 JE524296:JF524297 TA524296:TB524297 ACW524296:ACX524297 AMS524296:AMT524297 AWO524296:AWP524297 BGK524296:BGL524297 BQG524296:BQH524297 CAC524296:CAD524297 CJY524296:CJZ524297 CTU524296:CTV524297 DDQ524296:DDR524297 DNM524296:DNN524297 DXI524296:DXJ524297 EHE524296:EHF524297 ERA524296:ERB524297 FAW524296:FAX524297 FKS524296:FKT524297 FUO524296:FUP524297 GEK524296:GEL524297 GOG524296:GOH524297 GYC524296:GYD524297 HHY524296:HHZ524297 HRU524296:HRV524297 IBQ524296:IBR524297 ILM524296:ILN524297 IVI524296:IVJ524297 JFE524296:JFF524297 JPA524296:JPB524297 JYW524296:JYX524297 KIS524296:KIT524297 KSO524296:KSP524297 LCK524296:LCL524297 LMG524296:LMH524297 LWC524296:LWD524297 MFY524296:MFZ524297 MPU524296:MPV524297 MZQ524296:MZR524297 NJM524296:NJN524297 NTI524296:NTJ524297 ODE524296:ODF524297 ONA524296:ONB524297 OWW524296:OWX524297 PGS524296:PGT524297 PQO524296:PQP524297 QAK524296:QAL524297 QKG524296:QKH524297 QUC524296:QUD524297 RDY524296:RDZ524297 RNU524296:RNV524297 RXQ524296:RXR524297 SHM524296:SHN524297 SRI524296:SRJ524297 TBE524296:TBF524297 TLA524296:TLB524297 TUW524296:TUX524297 UES524296:UET524297 UOO524296:UOP524297 UYK524296:UYL524297 VIG524296:VIH524297 VSC524296:VSD524297 WBY524296:WBZ524297 WLU524296:WLV524297 WVQ524296:WVR524297 O589832:Q589833 JE589832:JF589833 TA589832:TB589833 ACW589832:ACX589833 AMS589832:AMT589833 AWO589832:AWP589833 BGK589832:BGL589833 BQG589832:BQH589833 CAC589832:CAD589833 CJY589832:CJZ589833 CTU589832:CTV589833 DDQ589832:DDR589833 DNM589832:DNN589833 DXI589832:DXJ589833 EHE589832:EHF589833 ERA589832:ERB589833 FAW589832:FAX589833 FKS589832:FKT589833 FUO589832:FUP589833 GEK589832:GEL589833 GOG589832:GOH589833 GYC589832:GYD589833 HHY589832:HHZ589833 HRU589832:HRV589833 IBQ589832:IBR589833 ILM589832:ILN589833 IVI589832:IVJ589833 JFE589832:JFF589833 JPA589832:JPB589833 JYW589832:JYX589833 KIS589832:KIT589833 KSO589832:KSP589833 LCK589832:LCL589833 LMG589832:LMH589833 LWC589832:LWD589833 MFY589832:MFZ589833 MPU589832:MPV589833 MZQ589832:MZR589833 NJM589832:NJN589833 NTI589832:NTJ589833 ODE589832:ODF589833 ONA589832:ONB589833 OWW589832:OWX589833 PGS589832:PGT589833 PQO589832:PQP589833 QAK589832:QAL589833 QKG589832:QKH589833 QUC589832:QUD589833 RDY589832:RDZ589833 RNU589832:RNV589833 RXQ589832:RXR589833 SHM589832:SHN589833 SRI589832:SRJ589833 TBE589832:TBF589833 TLA589832:TLB589833 TUW589832:TUX589833 UES589832:UET589833 UOO589832:UOP589833 UYK589832:UYL589833 VIG589832:VIH589833 VSC589832:VSD589833 WBY589832:WBZ589833 WLU589832:WLV589833 WVQ589832:WVR589833 O655368:Q655369 JE655368:JF655369 TA655368:TB655369 ACW655368:ACX655369 AMS655368:AMT655369 AWO655368:AWP655369 BGK655368:BGL655369 BQG655368:BQH655369 CAC655368:CAD655369 CJY655368:CJZ655369 CTU655368:CTV655369 DDQ655368:DDR655369 DNM655368:DNN655369 DXI655368:DXJ655369 EHE655368:EHF655369 ERA655368:ERB655369 FAW655368:FAX655369 FKS655368:FKT655369 FUO655368:FUP655369 GEK655368:GEL655369 GOG655368:GOH655369 GYC655368:GYD655369 HHY655368:HHZ655369 HRU655368:HRV655369 IBQ655368:IBR655369 ILM655368:ILN655369 IVI655368:IVJ655369 JFE655368:JFF655369 JPA655368:JPB655369 JYW655368:JYX655369 KIS655368:KIT655369 KSO655368:KSP655369 LCK655368:LCL655369 LMG655368:LMH655369 LWC655368:LWD655369 MFY655368:MFZ655369 MPU655368:MPV655369 MZQ655368:MZR655369 NJM655368:NJN655369 NTI655368:NTJ655369 ODE655368:ODF655369 ONA655368:ONB655369 OWW655368:OWX655369 PGS655368:PGT655369 PQO655368:PQP655369 QAK655368:QAL655369 QKG655368:QKH655369 QUC655368:QUD655369 RDY655368:RDZ655369 RNU655368:RNV655369 RXQ655368:RXR655369 SHM655368:SHN655369 SRI655368:SRJ655369 TBE655368:TBF655369 TLA655368:TLB655369 TUW655368:TUX655369 UES655368:UET655369 UOO655368:UOP655369 UYK655368:UYL655369 VIG655368:VIH655369 VSC655368:VSD655369 WBY655368:WBZ655369 WLU655368:WLV655369 WVQ655368:WVR655369 O720904:Q720905 JE720904:JF720905 TA720904:TB720905 ACW720904:ACX720905 AMS720904:AMT720905 AWO720904:AWP720905 BGK720904:BGL720905 BQG720904:BQH720905 CAC720904:CAD720905 CJY720904:CJZ720905 CTU720904:CTV720905 DDQ720904:DDR720905 DNM720904:DNN720905 DXI720904:DXJ720905 EHE720904:EHF720905 ERA720904:ERB720905 FAW720904:FAX720905 FKS720904:FKT720905 FUO720904:FUP720905 GEK720904:GEL720905 GOG720904:GOH720905 GYC720904:GYD720905 HHY720904:HHZ720905 HRU720904:HRV720905 IBQ720904:IBR720905 ILM720904:ILN720905 IVI720904:IVJ720905 JFE720904:JFF720905 JPA720904:JPB720905 JYW720904:JYX720905 KIS720904:KIT720905 KSO720904:KSP720905 LCK720904:LCL720905 LMG720904:LMH720905 LWC720904:LWD720905 MFY720904:MFZ720905 MPU720904:MPV720905 MZQ720904:MZR720905 NJM720904:NJN720905 NTI720904:NTJ720905 ODE720904:ODF720905 ONA720904:ONB720905 OWW720904:OWX720905 PGS720904:PGT720905 PQO720904:PQP720905 QAK720904:QAL720905 QKG720904:QKH720905 QUC720904:QUD720905 RDY720904:RDZ720905 RNU720904:RNV720905 RXQ720904:RXR720905 SHM720904:SHN720905 SRI720904:SRJ720905 TBE720904:TBF720905 TLA720904:TLB720905 TUW720904:TUX720905 UES720904:UET720905 UOO720904:UOP720905 UYK720904:UYL720905 VIG720904:VIH720905 VSC720904:VSD720905 WBY720904:WBZ720905 WLU720904:WLV720905 WVQ720904:WVR720905 O786440:Q786441 JE786440:JF786441 TA786440:TB786441 ACW786440:ACX786441 AMS786440:AMT786441 AWO786440:AWP786441 BGK786440:BGL786441 BQG786440:BQH786441 CAC786440:CAD786441 CJY786440:CJZ786441 CTU786440:CTV786441 DDQ786440:DDR786441 DNM786440:DNN786441 DXI786440:DXJ786441 EHE786440:EHF786441 ERA786440:ERB786441 FAW786440:FAX786441 FKS786440:FKT786441 FUO786440:FUP786441 GEK786440:GEL786441 GOG786440:GOH786441 GYC786440:GYD786441 HHY786440:HHZ786441 HRU786440:HRV786441 IBQ786440:IBR786441 ILM786440:ILN786441 IVI786440:IVJ786441 JFE786440:JFF786441 JPA786440:JPB786441 JYW786440:JYX786441 KIS786440:KIT786441 KSO786440:KSP786441 LCK786440:LCL786441 LMG786440:LMH786441 LWC786440:LWD786441 MFY786440:MFZ786441 MPU786440:MPV786441 MZQ786440:MZR786441 NJM786440:NJN786441 NTI786440:NTJ786441 ODE786440:ODF786441 ONA786440:ONB786441 OWW786440:OWX786441 PGS786440:PGT786441 PQO786440:PQP786441 QAK786440:QAL786441 QKG786440:QKH786441 QUC786440:QUD786441 RDY786440:RDZ786441 RNU786440:RNV786441 RXQ786440:RXR786441 SHM786440:SHN786441 SRI786440:SRJ786441 TBE786440:TBF786441 TLA786440:TLB786441 TUW786440:TUX786441 UES786440:UET786441 UOO786440:UOP786441 UYK786440:UYL786441 VIG786440:VIH786441 VSC786440:VSD786441 WBY786440:WBZ786441 WLU786440:WLV786441 WVQ786440:WVR786441 O851976:Q851977 JE851976:JF851977 TA851976:TB851977 ACW851976:ACX851977 AMS851976:AMT851977 AWO851976:AWP851977 BGK851976:BGL851977 BQG851976:BQH851977 CAC851976:CAD851977 CJY851976:CJZ851977 CTU851976:CTV851977 DDQ851976:DDR851977 DNM851976:DNN851977 DXI851976:DXJ851977 EHE851976:EHF851977 ERA851976:ERB851977 FAW851976:FAX851977 FKS851976:FKT851977 FUO851976:FUP851977 GEK851976:GEL851977 GOG851976:GOH851977 GYC851976:GYD851977 HHY851976:HHZ851977 HRU851976:HRV851977 IBQ851976:IBR851977 ILM851976:ILN851977 IVI851976:IVJ851977 JFE851976:JFF851977 JPA851976:JPB851977 JYW851976:JYX851977 KIS851976:KIT851977 KSO851976:KSP851977 LCK851976:LCL851977 LMG851976:LMH851977 LWC851976:LWD851977 MFY851976:MFZ851977 MPU851976:MPV851977 MZQ851976:MZR851977 NJM851976:NJN851977 NTI851976:NTJ851977 ODE851976:ODF851977 ONA851976:ONB851977 OWW851976:OWX851977 PGS851976:PGT851977 PQO851976:PQP851977 QAK851976:QAL851977 QKG851976:QKH851977 QUC851976:QUD851977 RDY851976:RDZ851977 RNU851976:RNV851977 RXQ851976:RXR851977 SHM851976:SHN851977 SRI851976:SRJ851977 TBE851976:TBF851977 TLA851976:TLB851977 TUW851976:TUX851977 UES851976:UET851977 UOO851976:UOP851977 UYK851976:UYL851977 VIG851976:VIH851977 VSC851976:VSD851977 WBY851976:WBZ851977 WLU851976:WLV851977 WVQ851976:WVR851977 O917512:Q917513 JE917512:JF917513 TA917512:TB917513 ACW917512:ACX917513 AMS917512:AMT917513 AWO917512:AWP917513 BGK917512:BGL917513 BQG917512:BQH917513 CAC917512:CAD917513 CJY917512:CJZ917513 CTU917512:CTV917513 DDQ917512:DDR917513 DNM917512:DNN917513 DXI917512:DXJ917513 EHE917512:EHF917513 ERA917512:ERB917513 FAW917512:FAX917513 FKS917512:FKT917513 FUO917512:FUP917513 GEK917512:GEL917513 GOG917512:GOH917513 GYC917512:GYD917513 HHY917512:HHZ917513 HRU917512:HRV917513 IBQ917512:IBR917513 ILM917512:ILN917513 IVI917512:IVJ917513 JFE917512:JFF917513 JPA917512:JPB917513 JYW917512:JYX917513 KIS917512:KIT917513 KSO917512:KSP917513 LCK917512:LCL917513 LMG917512:LMH917513 LWC917512:LWD917513 MFY917512:MFZ917513 MPU917512:MPV917513 MZQ917512:MZR917513 NJM917512:NJN917513 NTI917512:NTJ917513 ODE917512:ODF917513 ONA917512:ONB917513 OWW917512:OWX917513 PGS917512:PGT917513 PQO917512:PQP917513 QAK917512:QAL917513 QKG917512:QKH917513 QUC917512:QUD917513 RDY917512:RDZ917513 RNU917512:RNV917513 RXQ917512:RXR917513 SHM917512:SHN917513 SRI917512:SRJ917513 TBE917512:TBF917513 TLA917512:TLB917513 TUW917512:TUX917513 UES917512:UET917513 UOO917512:UOP917513 UYK917512:UYL917513 VIG917512:VIH917513 VSC917512:VSD917513 WBY917512:WBZ917513 WLU917512:WLV917513 WVQ917512:WVR917513 O983048:Q983049 JE983048:JF983049 TA983048:TB983049 ACW983048:ACX983049 AMS983048:AMT983049 AWO983048:AWP983049 BGK983048:BGL983049 BQG983048:BQH983049 CAC983048:CAD983049 CJY983048:CJZ983049 CTU983048:CTV983049 DDQ983048:DDR983049 DNM983048:DNN983049 DXI983048:DXJ983049 EHE983048:EHF983049 ERA983048:ERB983049 FAW983048:FAX983049 FKS983048:FKT983049 FUO983048:FUP983049 GEK983048:GEL983049 GOG983048:GOH983049 GYC983048:GYD983049 HHY983048:HHZ983049 HRU983048:HRV983049 IBQ983048:IBR983049 ILM983048:ILN983049 IVI983048:IVJ983049 JFE983048:JFF983049 JPA983048:JPB983049 JYW983048:JYX983049 KIS983048:KIT983049 KSO983048:KSP983049 LCK983048:LCL983049 LMG983048:LMH983049 LWC983048:LWD983049 MFY983048:MFZ983049 MPU983048:MPV983049 MZQ983048:MZR983049 NJM983048:NJN983049 NTI983048:NTJ983049 ODE983048:ODF983049 ONA983048:ONB983049 OWW983048:OWX983049 PGS983048:PGT983049 PQO983048:PQP983049 QAK983048:QAL983049 QKG983048:QKH983049 QUC983048:QUD983049 RDY983048:RDZ983049 RNU983048:RNV983049 RXQ983048:RXR983049 SHM983048:SHN983049 SRI983048:SRJ983049 TBE983048:TBF983049 TLA983048:TLB983049 TUW983048:TUX983049 UES983048:UET983049 UOO983048:UOP983049 UYK983048:UYL983049 VIG983048:VIH983049 VSC983048:VSD983049 WBY983048:WBZ983049 WLU983048:WLV983049 WVQ983048:WVR983049 UYB983048:UYC983049 JH16:JI17 TD16:TE17 ACZ16:ADA17 AMV16:AMW17 AWR16:AWS17 BGN16:BGO17 BQJ16:BQK17 CAF16:CAG17 CKB16:CKC17 CTX16:CTY17 DDT16:DDU17 DNP16:DNQ17 DXL16:DXM17 EHH16:EHI17 ERD16:ERE17 FAZ16:FBA17 FKV16:FKW17 FUR16:FUS17 GEN16:GEO17 GOJ16:GOK17 GYF16:GYG17 HIB16:HIC17 HRX16:HRY17 IBT16:IBU17 ILP16:ILQ17 IVL16:IVM17 JFH16:JFI17 JPD16:JPE17 JYZ16:JZA17 KIV16:KIW17 KSR16:KSS17 LCN16:LCO17 LMJ16:LMK17 LWF16:LWG17 MGB16:MGC17 MPX16:MPY17 MZT16:MZU17 NJP16:NJQ17 NTL16:NTM17 ODH16:ODI17 OND16:ONE17 OWZ16:OXA17 PGV16:PGW17 PQR16:PQS17 QAN16:QAO17 QKJ16:QKK17 QUF16:QUG17 REB16:REC17 RNX16:RNY17 RXT16:RXU17 SHP16:SHQ17 SRL16:SRM17 TBH16:TBI17 TLD16:TLE17 TUZ16:TVA17 UEV16:UEW17 UOR16:UOS17 UYN16:UYO17 VIJ16:VIK17 VSF16:VSG17 WCB16:WCC17 WLX16:WLY17 WVT16:WVU17 JH65544:JI65545 TD65544:TE65545 ACZ65544:ADA65545 AMV65544:AMW65545 AWR65544:AWS65545 BGN65544:BGO65545 BQJ65544:BQK65545 CAF65544:CAG65545 CKB65544:CKC65545 CTX65544:CTY65545 DDT65544:DDU65545 DNP65544:DNQ65545 DXL65544:DXM65545 EHH65544:EHI65545 ERD65544:ERE65545 FAZ65544:FBA65545 FKV65544:FKW65545 FUR65544:FUS65545 GEN65544:GEO65545 GOJ65544:GOK65545 GYF65544:GYG65545 HIB65544:HIC65545 HRX65544:HRY65545 IBT65544:IBU65545 ILP65544:ILQ65545 IVL65544:IVM65545 JFH65544:JFI65545 JPD65544:JPE65545 JYZ65544:JZA65545 KIV65544:KIW65545 KSR65544:KSS65545 LCN65544:LCO65545 LMJ65544:LMK65545 LWF65544:LWG65545 MGB65544:MGC65545 MPX65544:MPY65545 MZT65544:MZU65545 NJP65544:NJQ65545 NTL65544:NTM65545 ODH65544:ODI65545 OND65544:ONE65545 OWZ65544:OXA65545 PGV65544:PGW65545 PQR65544:PQS65545 QAN65544:QAO65545 QKJ65544:QKK65545 QUF65544:QUG65545 REB65544:REC65545 RNX65544:RNY65545 RXT65544:RXU65545 SHP65544:SHQ65545 SRL65544:SRM65545 TBH65544:TBI65545 TLD65544:TLE65545 TUZ65544:TVA65545 UEV65544:UEW65545 UOR65544:UOS65545 UYN65544:UYO65545 VIJ65544:VIK65545 VSF65544:VSG65545 WCB65544:WCC65545 WLX65544:WLY65545 WVT65544:WVU65545 JH131080:JI131081 TD131080:TE131081 ACZ131080:ADA131081 AMV131080:AMW131081 AWR131080:AWS131081 BGN131080:BGO131081 BQJ131080:BQK131081 CAF131080:CAG131081 CKB131080:CKC131081 CTX131080:CTY131081 DDT131080:DDU131081 DNP131080:DNQ131081 DXL131080:DXM131081 EHH131080:EHI131081 ERD131080:ERE131081 FAZ131080:FBA131081 FKV131080:FKW131081 FUR131080:FUS131081 GEN131080:GEO131081 GOJ131080:GOK131081 GYF131080:GYG131081 HIB131080:HIC131081 HRX131080:HRY131081 IBT131080:IBU131081 ILP131080:ILQ131081 IVL131080:IVM131081 JFH131080:JFI131081 JPD131080:JPE131081 JYZ131080:JZA131081 KIV131080:KIW131081 KSR131080:KSS131081 LCN131080:LCO131081 LMJ131080:LMK131081 LWF131080:LWG131081 MGB131080:MGC131081 MPX131080:MPY131081 MZT131080:MZU131081 NJP131080:NJQ131081 NTL131080:NTM131081 ODH131080:ODI131081 OND131080:ONE131081 OWZ131080:OXA131081 PGV131080:PGW131081 PQR131080:PQS131081 QAN131080:QAO131081 QKJ131080:QKK131081 QUF131080:QUG131081 REB131080:REC131081 RNX131080:RNY131081 RXT131080:RXU131081 SHP131080:SHQ131081 SRL131080:SRM131081 TBH131080:TBI131081 TLD131080:TLE131081 TUZ131080:TVA131081 UEV131080:UEW131081 UOR131080:UOS131081 UYN131080:UYO131081 VIJ131080:VIK131081 VSF131080:VSG131081 WCB131080:WCC131081 WLX131080:WLY131081 WVT131080:WVU131081 JH196616:JI196617 TD196616:TE196617 ACZ196616:ADA196617 AMV196616:AMW196617 AWR196616:AWS196617 BGN196616:BGO196617 BQJ196616:BQK196617 CAF196616:CAG196617 CKB196616:CKC196617 CTX196616:CTY196617 DDT196616:DDU196617 DNP196616:DNQ196617 DXL196616:DXM196617 EHH196616:EHI196617 ERD196616:ERE196617 FAZ196616:FBA196617 FKV196616:FKW196617 FUR196616:FUS196617 GEN196616:GEO196617 GOJ196616:GOK196617 GYF196616:GYG196617 HIB196616:HIC196617 HRX196616:HRY196617 IBT196616:IBU196617 ILP196616:ILQ196617 IVL196616:IVM196617 JFH196616:JFI196617 JPD196616:JPE196617 JYZ196616:JZA196617 KIV196616:KIW196617 KSR196616:KSS196617 LCN196616:LCO196617 LMJ196616:LMK196617 LWF196616:LWG196617 MGB196616:MGC196617 MPX196616:MPY196617 MZT196616:MZU196617 NJP196616:NJQ196617 NTL196616:NTM196617 ODH196616:ODI196617 OND196616:ONE196617 OWZ196616:OXA196617 PGV196616:PGW196617 PQR196616:PQS196617 QAN196616:QAO196617 QKJ196616:QKK196617 QUF196616:QUG196617 REB196616:REC196617 RNX196616:RNY196617 RXT196616:RXU196617 SHP196616:SHQ196617 SRL196616:SRM196617 TBH196616:TBI196617 TLD196616:TLE196617 TUZ196616:TVA196617 UEV196616:UEW196617 UOR196616:UOS196617 UYN196616:UYO196617 VIJ196616:VIK196617 VSF196616:VSG196617 WCB196616:WCC196617 WLX196616:WLY196617 WVT196616:WVU196617 JH262152:JI262153 TD262152:TE262153 ACZ262152:ADA262153 AMV262152:AMW262153 AWR262152:AWS262153 BGN262152:BGO262153 BQJ262152:BQK262153 CAF262152:CAG262153 CKB262152:CKC262153 CTX262152:CTY262153 DDT262152:DDU262153 DNP262152:DNQ262153 DXL262152:DXM262153 EHH262152:EHI262153 ERD262152:ERE262153 FAZ262152:FBA262153 FKV262152:FKW262153 FUR262152:FUS262153 GEN262152:GEO262153 GOJ262152:GOK262153 GYF262152:GYG262153 HIB262152:HIC262153 HRX262152:HRY262153 IBT262152:IBU262153 ILP262152:ILQ262153 IVL262152:IVM262153 JFH262152:JFI262153 JPD262152:JPE262153 JYZ262152:JZA262153 KIV262152:KIW262153 KSR262152:KSS262153 LCN262152:LCO262153 LMJ262152:LMK262153 LWF262152:LWG262153 MGB262152:MGC262153 MPX262152:MPY262153 MZT262152:MZU262153 NJP262152:NJQ262153 NTL262152:NTM262153 ODH262152:ODI262153 OND262152:ONE262153 OWZ262152:OXA262153 PGV262152:PGW262153 PQR262152:PQS262153 QAN262152:QAO262153 QKJ262152:QKK262153 QUF262152:QUG262153 REB262152:REC262153 RNX262152:RNY262153 RXT262152:RXU262153 SHP262152:SHQ262153 SRL262152:SRM262153 TBH262152:TBI262153 TLD262152:TLE262153 TUZ262152:TVA262153 UEV262152:UEW262153 UOR262152:UOS262153 UYN262152:UYO262153 VIJ262152:VIK262153 VSF262152:VSG262153 WCB262152:WCC262153 WLX262152:WLY262153 WVT262152:WVU262153 JH327688:JI327689 TD327688:TE327689 ACZ327688:ADA327689 AMV327688:AMW327689 AWR327688:AWS327689 BGN327688:BGO327689 BQJ327688:BQK327689 CAF327688:CAG327689 CKB327688:CKC327689 CTX327688:CTY327689 DDT327688:DDU327689 DNP327688:DNQ327689 DXL327688:DXM327689 EHH327688:EHI327689 ERD327688:ERE327689 FAZ327688:FBA327689 FKV327688:FKW327689 FUR327688:FUS327689 GEN327688:GEO327689 GOJ327688:GOK327689 GYF327688:GYG327689 HIB327688:HIC327689 HRX327688:HRY327689 IBT327688:IBU327689 ILP327688:ILQ327689 IVL327688:IVM327689 JFH327688:JFI327689 JPD327688:JPE327689 JYZ327688:JZA327689 KIV327688:KIW327689 KSR327688:KSS327689 LCN327688:LCO327689 LMJ327688:LMK327689 LWF327688:LWG327689 MGB327688:MGC327689 MPX327688:MPY327689 MZT327688:MZU327689 NJP327688:NJQ327689 NTL327688:NTM327689 ODH327688:ODI327689 OND327688:ONE327689 OWZ327688:OXA327689 PGV327688:PGW327689 PQR327688:PQS327689 QAN327688:QAO327689 QKJ327688:QKK327689 QUF327688:QUG327689 REB327688:REC327689 RNX327688:RNY327689 RXT327688:RXU327689 SHP327688:SHQ327689 SRL327688:SRM327689 TBH327688:TBI327689 TLD327688:TLE327689 TUZ327688:TVA327689 UEV327688:UEW327689 UOR327688:UOS327689 UYN327688:UYO327689 VIJ327688:VIK327689 VSF327688:VSG327689 WCB327688:WCC327689 WLX327688:WLY327689 WVT327688:WVU327689 JH393224:JI393225 TD393224:TE393225 ACZ393224:ADA393225 AMV393224:AMW393225 AWR393224:AWS393225 BGN393224:BGO393225 BQJ393224:BQK393225 CAF393224:CAG393225 CKB393224:CKC393225 CTX393224:CTY393225 DDT393224:DDU393225 DNP393224:DNQ393225 DXL393224:DXM393225 EHH393224:EHI393225 ERD393224:ERE393225 FAZ393224:FBA393225 FKV393224:FKW393225 FUR393224:FUS393225 GEN393224:GEO393225 GOJ393224:GOK393225 GYF393224:GYG393225 HIB393224:HIC393225 HRX393224:HRY393225 IBT393224:IBU393225 ILP393224:ILQ393225 IVL393224:IVM393225 JFH393224:JFI393225 JPD393224:JPE393225 JYZ393224:JZA393225 KIV393224:KIW393225 KSR393224:KSS393225 LCN393224:LCO393225 LMJ393224:LMK393225 LWF393224:LWG393225 MGB393224:MGC393225 MPX393224:MPY393225 MZT393224:MZU393225 NJP393224:NJQ393225 NTL393224:NTM393225 ODH393224:ODI393225 OND393224:ONE393225 OWZ393224:OXA393225 PGV393224:PGW393225 PQR393224:PQS393225 QAN393224:QAO393225 QKJ393224:QKK393225 QUF393224:QUG393225 REB393224:REC393225 RNX393224:RNY393225 RXT393224:RXU393225 SHP393224:SHQ393225 SRL393224:SRM393225 TBH393224:TBI393225 TLD393224:TLE393225 TUZ393224:TVA393225 UEV393224:UEW393225 UOR393224:UOS393225 UYN393224:UYO393225 VIJ393224:VIK393225 VSF393224:VSG393225 WCB393224:WCC393225 WLX393224:WLY393225 WVT393224:WVU393225 JH458760:JI458761 TD458760:TE458761 ACZ458760:ADA458761 AMV458760:AMW458761 AWR458760:AWS458761 BGN458760:BGO458761 BQJ458760:BQK458761 CAF458760:CAG458761 CKB458760:CKC458761 CTX458760:CTY458761 DDT458760:DDU458761 DNP458760:DNQ458761 DXL458760:DXM458761 EHH458760:EHI458761 ERD458760:ERE458761 FAZ458760:FBA458761 FKV458760:FKW458761 FUR458760:FUS458761 GEN458760:GEO458761 GOJ458760:GOK458761 GYF458760:GYG458761 HIB458760:HIC458761 HRX458760:HRY458761 IBT458760:IBU458761 ILP458760:ILQ458761 IVL458760:IVM458761 JFH458760:JFI458761 JPD458760:JPE458761 JYZ458760:JZA458761 KIV458760:KIW458761 KSR458760:KSS458761 LCN458760:LCO458761 LMJ458760:LMK458761 LWF458760:LWG458761 MGB458760:MGC458761 MPX458760:MPY458761 MZT458760:MZU458761 NJP458760:NJQ458761 NTL458760:NTM458761 ODH458760:ODI458761 OND458760:ONE458761 OWZ458760:OXA458761 PGV458760:PGW458761 PQR458760:PQS458761 QAN458760:QAO458761 QKJ458760:QKK458761 QUF458760:QUG458761 REB458760:REC458761 RNX458760:RNY458761 RXT458760:RXU458761 SHP458760:SHQ458761 SRL458760:SRM458761 TBH458760:TBI458761 TLD458760:TLE458761 TUZ458760:TVA458761 UEV458760:UEW458761 UOR458760:UOS458761 UYN458760:UYO458761 VIJ458760:VIK458761 VSF458760:VSG458761 WCB458760:WCC458761 WLX458760:WLY458761 WVT458760:WVU458761 JH524296:JI524297 TD524296:TE524297 ACZ524296:ADA524297 AMV524296:AMW524297 AWR524296:AWS524297 BGN524296:BGO524297 BQJ524296:BQK524297 CAF524296:CAG524297 CKB524296:CKC524297 CTX524296:CTY524297 DDT524296:DDU524297 DNP524296:DNQ524297 DXL524296:DXM524297 EHH524296:EHI524297 ERD524296:ERE524297 FAZ524296:FBA524297 FKV524296:FKW524297 FUR524296:FUS524297 GEN524296:GEO524297 GOJ524296:GOK524297 GYF524296:GYG524297 HIB524296:HIC524297 HRX524296:HRY524297 IBT524296:IBU524297 ILP524296:ILQ524297 IVL524296:IVM524297 JFH524296:JFI524297 JPD524296:JPE524297 JYZ524296:JZA524297 KIV524296:KIW524297 KSR524296:KSS524297 LCN524296:LCO524297 LMJ524296:LMK524297 LWF524296:LWG524297 MGB524296:MGC524297 MPX524296:MPY524297 MZT524296:MZU524297 NJP524296:NJQ524297 NTL524296:NTM524297 ODH524296:ODI524297 OND524296:ONE524297 OWZ524296:OXA524297 PGV524296:PGW524297 PQR524296:PQS524297 QAN524296:QAO524297 QKJ524296:QKK524297 QUF524296:QUG524297 REB524296:REC524297 RNX524296:RNY524297 RXT524296:RXU524297 SHP524296:SHQ524297 SRL524296:SRM524297 TBH524296:TBI524297 TLD524296:TLE524297 TUZ524296:TVA524297 UEV524296:UEW524297 UOR524296:UOS524297 UYN524296:UYO524297 VIJ524296:VIK524297 VSF524296:VSG524297 WCB524296:WCC524297 WLX524296:WLY524297 WVT524296:WVU524297 JH589832:JI589833 TD589832:TE589833 ACZ589832:ADA589833 AMV589832:AMW589833 AWR589832:AWS589833 BGN589832:BGO589833 BQJ589832:BQK589833 CAF589832:CAG589833 CKB589832:CKC589833 CTX589832:CTY589833 DDT589832:DDU589833 DNP589832:DNQ589833 DXL589832:DXM589833 EHH589832:EHI589833 ERD589832:ERE589833 FAZ589832:FBA589833 FKV589832:FKW589833 FUR589832:FUS589833 GEN589832:GEO589833 GOJ589832:GOK589833 GYF589832:GYG589833 HIB589832:HIC589833 HRX589832:HRY589833 IBT589832:IBU589833 ILP589832:ILQ589833 IVL589832:IVM589833 JFH589832:JFI589833 JPD589832:JPE589833 JYZ589832:JZA589833 KIV589832:KIW589833 KSR589832:KSS589833 LCN589832:LCO589833 LMJ589832:LMK589833 LWF589832:LWG589833 MGB589832:MGC589833 MPX589832:MPY589833 MZT589832:MZU589833 NJP589832:NJQ589833 NTL589832:NTM589833 ODH589832:ODI589833 OND589832:ONE589833 OWZ589832:OXA589833 PGV589832:PGW589833 PQR589832:PQS589833 QAN589832:QAO589833 QKJ589832:QKK589833 QUF589832:QUG589833 REB589832:REC589833 RNX589832:RNY589833 RXT589832:RXU589833 SHP589832:SHQ589833 SRL589832:SRM589833 TBH589832:TBI589833 TLD589832:TLE589833 TUZ589832:TVA589833 UEV589832:UEW589833 UOR589832:UOS589833 UYN589832:UYO589833 VIJ589832:VIK589833 VSF589832:VSG589833 WCB589832:WCC589833 WLX589832:WLY589833 WVT589832:WVU589833 JH655368:JI655369 TD655368:TE655369 ACZ655368:ADA655369 AMV655368:AMW655369 AWR655368:AWS655369 BGN655368:BGO655369 BQJ655368:BQK655369 CAF655368:CAG655369 CKB655368:CKC655369 CTX655368:CTY655369 DDT655368:DDU655369 DNP655368:DNQ655369 DXL655368:DXM655369 EHH655368:EHI655369 ERD655368:ERE655369 FAZ655368:FBA655369 FKV655368:FKW655369 FUR655368:FUS655369 GEN655368:GEO655369 GOJ655368:GOK655369 GYF655368:GYG655369 HIB655368:HIC655369 HRX655368:HRY655369 IBT655368:IBU655369 ILP655368:ILQ655369 IVL655368:IVM655369 JFH655368:JFI655369 JPD655368:JPE655369 JYZ655368:JZA655369 KIV655368:KIW655369 KSR655368:KSS655369 LCN655368:LCO655369 LMJ655368:LMK655369 LWF655368:LWG655369 MGB655368:MGC655369 MPX655368:MPY655369 MZT655368:MZU655369 NJP655368:NJQ655369 NTL655368:NTM655369 ODH655368:ODI655369 OND655368:ONE655369 OWZ655368:OXA655369 PGV655368:PGW655369 PQR655368:PQS655369 QAN655368:QAO655369 QKJ655368:QKK655369 QUF655368:QUG655369 REB655368:REC655369 RNX655368:RNY655369 RXT655368:RXU655369 SHP655368:SHQ655369 SRL655368:SRM655369 TBH655368:TBI655369 TLD655368:TLE655369 TUZ655368:TVA655369 UEV655368:UEW655369 UOR655368:UOS655369 UYN655368:UYO655369 VIJ655368:VIK655369 VSF655368:VSG655369 WCB655368:WCC655369 WLX655368:WLY655369 WVT655368:WVU655369 JH720904:JI720905 TD720904:TE720905 ACZ720904:ADA720905 AMV720904:AMW720905 AWR720904:AWS720905 BGN720904:BGO720905 BQJ720904:BQK720905 CAF720904:CAG720905 CKB720904:CKC720905 CTX720904:CTY720905 DDT720904:DDU720905 DNP720904:DNQ720905 DXL720904:DXM720905 EHH720904:EHI720905 ERD720904:ERE720905 FAZ720904:FBA720905 FKV720904:FKW720905 FUR720904:FUS720905 GEN720904:GEO720905 GOJ720904:GOK720905 GYF720904:GYG720905 HIB720904:HIC720905 HRX720904:HRY720905 IBT720904:IBU720905 ILP720904:ILQ720905 IVL720904:IVM720905 JFH720904:JFI720905 JPD720904:JPE720905 JYZ720904:JZA720905 KIV720904:KIW720905 KSR720904:KSS720905 LCN720904:LCO720905 LMJ720904:LMK720905 LWF720904:LWG720905 MGB720904:MGC720905 MPX720904:MPY720905 MZT720904:MZU720905 NJP720904:NJQ720905 NTL720904:NTM720905 ODH720904:ODI720905 OND720904:ONE720905 OWZ720904:OXA720905 PGV720904:PGW720905 PQR720904:PQS720905 QAN720904:QAO720905 QKJ720904:QKK720905 QUF720904:QUG720905 REB720904:REC720905 RNX720904:RNY720905 RXT720904:RXU720905 SHP720904:SHQ720905 SRL720904:SRM720905 TBH720904:TBI720905 TLD720904:TLE720905 TUZ720904:TVA720905 UEV720904:UEW720905 UOR720904:UOS720905 UYN720904:UYO720905 VIJ720904:VIK720905 VSF720904:VSG720905 WCB720904:WCC720905 WLX720904:WLY720905 WVT720904:WVU720905 JH786440:JI786441 TD786440:TE786441 ACZ786440:ADA786441 AMV786440:AMW786441 AWR786440:AWS786441 BGN786440:BGO786441 BQJ786440:BQK786441 CAF786440:CAG786441 CKB786440:CKC786441 CTX786440:CTY786441 DDT786440:DDU786441 DNP786440:DNQ786441 DXL786440:DXM786441 EHH786440:EHI786441 ERD786440:ERE786441 FAZ786440:FBA786441 FKV786440:FKW786441 FUR786440:FUS786441 GEN786440:GEO786441 GOJ786440:GOK786441 GYF786440:GYG786441 HIB786440:HIC786441 HRX786440:HRY786441 IBT786440:IBU786441 ILP786440:ILQ786441 IVL786440:IVM786441 JFH786440:JFI786441 JPD786440:JPE786441 JYZ786440:JZA786441 KIV786440:KIW786441 KSR786440:KSS786441 LCN786440:LCO786441 LMJ786440:LMK786441 LWF786440:LWG786441 MGB786440:MGC786441 MPX786440:MPY786441 MZT786440:MZU786441 NJP786440:NJQ786441 NTL786440:NTM786441 ODH786440:ODI786441 OND786440:ONE786441 OWZ786440:OXA786441 PGV786440:PGW786441 PQR786440:PQS786441 QAN786440:QAO786441 QKJ786440:QKK786441 QUF786440:QUG786441 REB786440:REC786441 RNX786440:RNY786441 RXT786440:RXU786441 SHP786440:SHQ786441 SRL786440:SRM786441 TBH786440:TBI786441 TLD786440:TLE786441 TUZ786440:TVA786441 UEV786440:UEW786441 UOR786440:UOS786441 UYN786440:UYO786441 VIJ786440:VIK786441 VSF786440:VSG786441 WCB786440:WCC786441 WLX786440:WLY786441 WVT786440:WVU786441 JH851976:JI851977 TD851976:TE851977 ACZ851976:ADA851977 AMV851976:AMW851977 AWR851976:AWS851977 BGN851976:BGO851977 BQJ851976:BQK851977 CAF851976:CAG851977 CKB851976:CKC851977 CTX851976:CTY851977 DDT851976:DDU851977 DNP851976:DNQ851977 DXL851976:DXM851977 EHH851976:EHI851977 ERD851976:ERE851977 FAZ851976:FBA851977 FKV851976:FKW851977 FUR851976:FUS851977 GEN851976:GEO851977 GOJ851976:GOK851977 GYF851976:GYG851977 HIB851976:HIC851977 HRX851976:HRY851977 IBT851976:IBU851977 ILP851976:ILQ851977 IVL851976:IVM851977 JFH851976:JFI851977 JPD851976:JPE851977 JYZ851976:JZA851977 KIV851976:KIW851977 KSR851976:KSS851977 LCN851976:LCO851977 LMJ851976:LMK851977 LWF851976:LWG851977 MGB851976:MGC851977 MPX851976:MPY851977 MZT851976:MZU851977 NJP851976:NJQ851977 NTL851976:NTM851977 ODH851976:ODI851977 OND851976:ONE851977 OWZ851976:OXA851977 PGV851976:PGW851977 PQR851976:PQS851977 QAN851976:QAO851977 QKJ851976:QKK851977 QUF851976:QUG851977 REB851976:REC851977 RNX851976:RNY851977 RXT851976:RXU851977 SHP851976:SHQ851977 SRL851976:SRM851977 TBH851976:TBI851977 TLD851976:TLE851977 TUZ851976:TVA851977 UEV851976:UEW851977 UOR851976:UOS851977 UYN851976:UYO851977 VIJ851976:VIK851977 VSF851976:VSG851977 WCB851976:WCC851977 WLX851976:WLY851977 WVT851976:WVU851977 JH917512:JI917513 TD917512:TE917513 ACZ917512:ADA917513 AMV917512:AMW917513 AWR917512:AWS917513 BGN917512:BGO917513 BQJ917512:BQK917513 CAF917512:CAG917513 CKB917512:CKC917513 CTX917512:CTY917513 DDT917512:DDU917513 DNP917512:DNQ917513 DXL917512:DXM917513 EHH917512:EHI917513 ERD917512:ERE917513 FAZ917512:FBA917513 FKV917512:FKW917513 FUR917512:FUS917513 GEN917512:GEO917513 GOJ917512:GOK917513 GYF917512:GYG917513 HIB917512:HIC917513 HRX917512:HRY917513 IBT917512:IBU917513 ILP917512:ILQ917513 IVL917512:IVM917513 JFH917512:JFI917513 JPD917512:JPE917513 JYZ917512:JZA917513 KIV917512:KIW917513 KSR917512:KSS917513 LCN917512:LCO917513 LMJ917512:LMK917513 LWF917512:LWG917513 MGB917512:MGC917513 MPX917512:MPY917513 MZT917512:MZU917513 NJP917512:NJQ917513 NTL917512:NTM917513 ODH917512:ODI917513 OND917512:ONE917513 OWZ917512:OXA917513 PGV917512:PGW917513 PQR917512:PQS917513 QAN917512:QAO917513 QKJ917512:QKK917513 QUF917512:QUG917513 REB917512:REC917513 RNX917512:RNY917513 RXT917512:RXU917513 SHP917512:SHQ917513 SRL917512:SRM917513 TBH917512:TBI917513 TLD917512:TLE917513 TUZ917512:TVA917513 UEV917512:UEW917513 UOR917512:UOS917513 UYN917512:UYO917513 VIJ917512:VIK917513 VSF917512:VSG917513 WCB917512:WCC917513 WLX917512:WLY917513 WVT917512:WVU917513 JH983048:JI983049 TD983048:TE983049 ACZ983048:ADA983049 AMV983048:AMW983049 AWR983048:AWS983049 BGN983048:BGO983049 BQJ983048:BQK983049 CAF983048:CAG983049 CKB983048:CKC983049 CTX983048:CTY983049 DDT983048:DDU983049 DNP983048:DNQ983049 DXL983048:DXM983049 EHH983048:EHI983049 ERD983048:ERE983049 FAZ983048:FBA983049 FKV983048:FKW983049 FUR983048:FUS983049 GEN983048:GEO983049 GOJ983048:GOK983049 GYF983048:GYG983049 HIB983048:HIC983049 HRX983048:HRY983049 IBT983048:IBU983049 ILP983048:ILQ983049 IVL983048:IVM983049 JFH983048:JFI983049 JPD983048:JPE983049 JYZ983048:JZA983049 KIV983048:KIW983049 KSR983048:KSS983049 LCN983048:LCO983049 LMJ983048:LMK983049 LWF983048:LWG983049 MGB983048:MGC983049 MPX983048:MPY983049 MZT983048:MZU983049 NJP983048:NJQ983049 NTL983048:NTM983049 ODH983048:ODI983049 OND983048:ONE983049 OWZ983048:OXA983049 PGV983048:PGW983049 PQR983048:PQS983049 QAN983048:QAO983049 QKJ983048:QKK983049 QUF983048:QUG983049 REB983048:REC983049 RNX983048:RNY983049 RXT983048:RXU983049 SHP983048:SHQ983049 SRL983048:SRM983049 TBH983048:TBI983049 TLD983048:TLE983049 TUZ983048:TVA983049 UEV983048:UEW983049 UOR983048:UOS983049 UYN983048:UYO983049 VIJ983048:VIK983049 VSF983048:VSG983049 WCB983048:WCC983049 WLX983048:WLY983049 WVT983048:WVU983049 TKR983048:TKS983049 IV16:IW17 SR16:SS17 ACN16:ACO17 AMJ16:AMK17 AWF16:AWG17 BGB16:BGC17 BPX16:BPY17 BZT16:BZU17 CJP16:CJQ17 CTL16:CTM17 DDH16:DDI17 DND16:DNE17 DWZ16:DXA17 EGV16:EGW17 EQR16:EQS17 FAN16:FAO17 FKJ16:FKK17 FUF16:FUG17 GEB16:GEC17 GNX16:GNY17 GXT16:GXU17 HHP16:HHQ17 HRL16:HRM17 IBH16:IBI17 ILD16:ILE17 IUZ16:IVA17 JEV16:JEW17 JOR16:JOS17 JYN16:JYO17 KIJ16:KIK17 KSF16:KSG17 LCB16:LCC17 LLX16:LLY17 LVT16:LVU17 MFP16:MFQ17 MPL16:MPM17 MZH16:MZI17 NJD16:NJE17 NSZ16:NTA17 OCV16:OCW17 OMR16:OMS17 OWN16:OWO17 PGJ16:PGK17 PQF16:PQG17 QAB16:QAC17 QJX16:QJY17 QTT16:QTU17 RDP16:RDQ17 RNL16:RNM17 RXH16:RXI17 SHD16:SHE17 SQZ16:SRA17 TAV16:TAW17 TKR16:TKS17 TUN16:TUO17 UEJ16:UEK17 UOF16:UOG17 UYB16:UYC17 VHX16:VHY17 VRT16:VRU17 WBP16:WBQ17 WLL16:WLM17 WVH16:WVI17 C65544:E65545 IV65544:IW65545 SR65544:SS65545 ACN65544:ACO65545 AMJ65544:AMK65545 AWF65544:AWG65545 BGB65544:BGC65545 BPX65544:BPY65545 BZT65544:BZU65545 CJP65544:CJQ65545 CTL65544:CTM65545 DDH65544:DDI65545 DND65544:DNE65545 DWZ65544:DXA65545 EGV65544:EGW65545 EQR65544:EQS65545 FAN65544:FAO65545 FKJ65544:FKK65545 FUF65544:FUG65545 GEB65544:GEC65545 GNX65544:GNY65545 GXT65544:GXU65545 HHP65544:HHQ65545 HRL65544:HRM65545 IBH65544:IBI65545 ILD65544:ILE65545 IUZ65544:IVA65545 JEV65544:JEW65545 JOR65544:JOS65545 JYN65544:JYO65545 KIJ65544:KIK65545 KSF65544:KSG65545 LCB65544:LCC65545 LLX65544:LLY65545 LVT65544:LVU65545 MFP65544:MFQ65545 MPL65544:MPM65545 MZH65544:MZI65545 NJD65544:NJE65545 NSZ65544:NTA65545 OCV65544:OCW65545 OMR65544:OMS65545 OWN65544:OWO65545 PGJ65544:PGK65545 PQF65544:PQG65545 QAB65544:QAC65545 QJX65544:QJY65545 QTT65544:QTU65545 RDP65544:RDQ65545 RNL65544:RNM65545 RXH65544:RXI65545 SHD65544:SHE65545 SQZ65544:SRA65545 TAV65544:TAW65545 TKR65544:TKS65545 TUN65544:TUO65545 UEJ65544:UEK65545 UOF65544:UOG65545 UYB65544:UYC65545 VHX65544:VHY65545 VRT65544:VRU65545 WBP65544:WBQ65545 WLL65544:WLM65545 WVH65544:WVI65545 C131080:E131081 IV131080:IW131081 SR131080:SS131081 ACN131080:ACO131081 AMJ131080:AMK131081 AWF131080:AWG131081 BGB131080:BGC131081 BPX131080:BPY131081 BZT131080:BZU131081 CJP131080:CJQ131081 CTL131080:CTM131081 DDH131080:DDI131081 DND131080:DNE131081 DWZ131080:DXA131081 EGV131080:EGW131081 EQR131080:EQS131081 FAN131080:FAO131081 FKJ131080:FKK131081 FUF131080:FUG131081 GEB131080:GEC131081 GNX131080:GNY131081 GXT131080:GXU131081 HHP131080:HHQ131081 HRL131080:HRM131081 IBH131080:IBI131081 ILD131080:ILE131081 IUZ131080:IVA131081 JEV131080:JEW131081 JOR131080:JOS131081 JYN131080:JYO131081 KIJ131080:KIK131081 KSF131080:KSG131081 LCB131080:LCC131081 LLX131080:LLY131081 LVT131080:LVU131081 MFP131080:MFQ131081 MPL131080:MPM131081 MZH131080:MZI131081 NJD131080:NJE131081 NSZ131080:NTA131081 OCV131080:OCW131081 OMR131080:OMS131081 OWN131080:OWO131081 PGJ131080:PGK131081 PQF131080:PQG131081 QAB131080:QAC131081 QJX131080:QJY131081 QTT131080:QTU131081 RDP131080:RDQ131081 RNL131080:RNM131081 RXH131080:RXI131081 SHD131080:SHE131081 SQZ131080:SRA131081 TAV131080:TAW131081 TKR131080:TKS131081 TUN131080:TUO131081 UEJ131080:UEK131081 UOF131080:UOG131081 UYB131080:UYC131081 VHX131080:VHY131081 VRT131080:VRU131081 WBP131080:WBQ131081 WLL131080:WLM131081 WVH131080:WVI131081 C196616:E196617 IV196616:IW196617 SR196616:SS196617 ACN196616:ACO196617 AMJ196616:AMK196617 AWF196616:AWG196617 BGB196616:BGC196617 BPX196616:BPY196617 BZT196616:BZU196617 CJP196616:CJQ196617 CTL196616:CTM196617 DDH196616:DDI196617 DND196616:DNE196617 DWZ196616:DXA196617 EGV196616:EGW196617 EQR196616:EQS196617 FAN196616:FAO196617 FKJ196616:FKK196617 FUF196616:FUG196617 GEB196616:GEC196617 GNX196616:GNY196617 GXT196616:GXU196617 HHP196616:HHQ196617 HRL196616:HRM196617 IBH196616:IBI196617 ILD196616:ILE196617 IUZ196616:IVA196617 JEV196616:JEW196617 JOR196616:JOS196617 JYN196616:JYO196617 KIJ196616:KIK196617 KSF196616:KSG196617 LCB196616:LCC196617 LLX196616:LLY196617 LVT196616:LVU196617 MFP196616:MFQ196617 MPL196616:MPM196617 MZH196616:MZI196617 NJD196616:NJE196617 NSZ196616:NTA196617 OCV196616:OCW196617 OMR196616:OMS196617 OWN196616:OWO196617 PGJ196616:PGK196617 PQF196616:PQG196617 QAB196616:QAC196617 QJX196616:QJY196617 QTT196616:QTU196617 RDP196616:RDQ196617 RNL196616:RNM196617 RXH196616:RXI196617 SHD196616:SHE196617 SQZ196616:SRA196617 TAV196616:TAW196617 TKR196616:TKS196617 TUN196616:TUO196617 UEJ196616:UEK196617 UOF196616:UOG196617 UYB196616:UYC196617 VHX196616:VHY196617 VRT196616:VRU196617 WBP196616:WBQ196617 WLL196616:WLM196617 WVH196616:WVI196617 C262152:E262153 IV262152:IW262153 SR262152:SS262153 ACN262152:ACO262153 AMJ262152:AMK262153 AWF262152:AWG262153 BGB262152:BGC262153 BPX262152:BPY262153 BZT262152:BZU262153 CJP262152:CJQ262153 CTL262152:CTM262153 DDH262152:DDI262153 DND262152:DNE262153 DWZ262152:DXA262153 EGV262152:EGW262153 EQR262152:EQS262153 FAN262152:FAO262153 FKJ262152:FKK262153 FUF262152:FUG262153 GEB262152:GEC262153 GNX262152:GNY262153 GXT262152:GXU262153 HHP262152:HHQ262153 HRL262152:HRM262153 IBH262152:IBI262153 ILD262152:ILE262153 IUZ262152:IVA262153 JEV262152:JEW262153 JOR262152:JOS262153 JYN262152:JYO262153 KIJ262152:KIK262153 KSF262152:KSG262153 LCB262152:LCC262153 LLX262152:LLY262153 LVT262152:LVU262153 MFP262152:MFQ262153 MPL262152:MPM262153 MZH262152:MZI262153 NJD262152:NJE262153 NSZ262152:NTA262153 OCV262152:OCW262153 OMR262152:OMS262153 OWN262152:OWO262153 PGJ262152:PGK262153 PQF262152:PQG262153 QAB262152:QAC262153 QJX262152:QJY262153 QTT262152:QTU262153 RDP262152:RDQ262153 RNL262152:RNM262153 RXH262152:RXI262153 SHD262152:SHE262153 SQZ262152:SRA262153 TAV262152:TAW262153 TKR262152:TKS262153 TUN262152:TUO262153 UEJ262152:UEK262153 UOF262152:UOG262153 UYB262152:UYC262153 VHX262152:VHY262153 VRT262152:VRU262153 WBP262152:WBQ262153 WLL262152:WLM262153 WVH262152:WVI262153 C327688:E327689 IV327688:IW327689 SR327688:SS327689 ACN327688:ACO327689 AMJ327688:AMK327689 AWF327688:AWG327689 BGB327688:BGC327689 BPX327688:BPY327689 BZT327688:BZU327689 CJP327688:CJQ327689 CTL327688:CTM327689 DDH327688:DDI327689 DND327688:DNE327689 DWZ327688:DXA327689 EGV327688:EGW327689 EQR327688:EQS327689 FAN327688:FAO327689 FKJ327688:FKK327689 FUF327688:FUG327689 GEB327688:GEC327689 GNX327688:GNY327689 GXT327688:GXU327689 HHP327688:HHQ327689 HRL327688:HRM327689 IBH327688:IBI327689 ILD327688:ILE327689 IUZ327688:IVA327689 JEV327688:JEW327689 JOR327688:JOS327689 JYN327688:JYO327689 KIJ327688:KIK327689 KSF327688:KSG327689 LCB327688:LCC327689 LLX327688:LLY327689 LVT327688:LVU327689 MFP327688:MFQ327689 MPL327688:MPM327689 MZH327688:MZI327689 NJD327688:NJE327689 NSZ327688:NTA327689 OCV327688:OCW327689 OMR327688:OMS327689 OWN327688:OWO327689 PGJ327688:PGK327689 PQF327688:PQG327689 QAB327688:QAC327689 QJX327688:QJY327689 QTT327688:QTU327689 RDP327688:RDQ327689 RNL327688:RNM327689 RXH327688:RXI327689 SHD327688:SHE327689 SQZ327688:SRA327689 TAV327688:TAW327689 TKR327688:TKS327689 TUN327688:TUO327689 UEJ327688:UEK327689 UOF327688:UOG327689 UYB327688:UYC327689 VHX327688:VHY327689 VRT327688:VRU327689 WBP327688:WBQ327689 WLL327688:WLM327689 WVH327688:WVI327689 C393224:E393225 IV393224:IW393225 SR393224:SS393225 ACN393224:ACO393225 AMJ393224:AMK393225 AWF393224:AWG393225 BGB393224:BGC393225 BPX393224:BPY393225 BZT393224:BZU393225 CJP393224:CJQ393225 CTL393224:CTM393225 DDH393224:DDI393225 DND393224:DNE393225 DWZ393224:DXA393225 EGV393224:EGW393225 EQR393224:EQS393225 FAN393224:FAO393225 FKJ393224:FKK393225 FUF393224:FUG393225 GEB393224:GEC393225 GNX393224:GNY393225 GXT393224:GXU393225 HHP393224:HHQ393225 HRL393224:HRM393225 IBH393224:IBI393225 ILD393224:ILE393225 IUZ393224:IVA393225 JEV393224:JEW393225 JOR393224:JOS393225 JYN393224:JYO393225 KIJ393224:KIK393225 KSF393224:KSG393225 LCB393224:LCC393225 LLX393224:LLY393225 LVT393224:LVU393225 MFP393224:MFQ393225 MPL393224:MPM393225 MZH393224:MZI393225 NJD393224:NJE393225 NSZ393224:NTA393225 OCV393224:OCW393225 OMR393224:OMS393225 OWN393224:OWO393225 PGJ393224:PGK393225 PQF393224:PQG393225 QAB393224:QAC393225 QJX393224:QJY393225 QTT393224:QTU393225 RDP393224:RDQ393225 RNL393224:RNM393225 RXH393224:RXI393225 SHD393224:SHE393225 SQZ393224:SRA393225 TAV393224:TAW393225 TKR393224:TKS393225 TUN393224:TUO393225 UEJ393224:UEK393225 UOF393224:UOG393225 UYB393224:UYC393225 VHX393224:VHY393225 VRT393224:VRU393225 WBP393224:WBQ393225 WLL393224:WLM393225 WVH393224:WVI393225 C458760:E458761 IV458760:IW458761 SR458760:SS458761 ACN458760:ACO458761 AMJ458760:AMK458761 AWF458760:AWG458761 BGB458760:BGC458761 BPX458760:BPY458761 BZT458760:BZU458761 CJP458760:CJQ458761 CTL458760:CTM458761 DDH458760:DDI458761 DND458760:DNE458761 DWZ458760:DXA458761 EGV458760:EGW458761 EQR458760:EQS458761 FAN458760:FAO458761 FKJ458760:FKK458761 FUF458760:FUG458761 GEB458760:GEC458761 GNX458760:GNY458761 GXT458760:GXU458761 HHP458760:HHQ458761 HRL458760:HRM458761 IBH458760:IBI458761 ILD458760:ILE458761 IUZ458760:IVA458761 JEV458760:JEW458761 JOR458760:JOS458761 JYN458760:JYO458761 KIJ458760:KIK458761 KSF458760:KSG458761 LCB458760:LCC458761 LLX458760:LLY458761 LVT458760:LVU458761 MFP458760:MFQ458761 MPL458760:MPM458761 MZH458760:MZI458761 NJD458760:NJE458761 NSZ458760:NTA458761 OCV458760:OCW458761 OMR458760:OMS458761 OWN458760:OWO458761 PGJ458760:PGK458761 PQF458760:PQG458761 QAB458760:QAC458761 QJX458760:QJY458761 QTT458760:QTU458761 RDP458760:RDQ458761 RNL458760:RNM458761 RXH458760:RXI458761 SHD458760:SHE458761 SQZ458760:SRA458761 TAV458760:TAW458761 TKR458760:TKS458761 TUN458760:TUO458761 UEJ458760:UEK458761 UOF458760:UOG458761 UYB458760:UYC458761 VHX458760:VHY458761 VRT458760:VRU458761 WBP458760:WBQ458761 WLL458760:WLM458761 WVH458760:WVI458761 C524296:E524297 IV524296:IW524297 SR524296:SS524297 ACN524296:ACO524297 AMJ524296:AMK524297 AWF524296:AWG524297 BGB524296:BGC524297 BPX524296:BPY524297 BZT524296:BZU524297 CJP524296:CJQ524297 CTL524296:CTM524297 DDH524296:DDI524297 DND524296:DNE524297 DWZ524296:DXA524297 EGV524296:EGW524297 EQR524296:EQS524297 FAN524296:FAO524297 FKJ524296:FKK524297 FUF524296:FUG524297 GEB524296:GEC524297 GNX524296:GNY524297 GXT524296:GXU524297 HHP524296:HHQ524297 HRL524296:HRM524297 IBH524296:IBI524297 ILD524296:ILE524297 IUZ524296:IVA524297 JEV524296:JEW524297 JOR524296:JOS524297 JYN524296:JYO524297 KIJ524296:KIK524297 KSF524296:KSG524297 LCB524296:LCC524297 LLX524296:LLY524297 LVT524296:LVU524297 MFP524296:MFQ524297 MPL524296:MPM524297 MZH524296:MZI524297 NJD524296:NJE524297 NSZ524296:NTA524297 OCV524296:OCW524297 OMR524296:OMS524297 OWN524296:OWO524297 PGJ524296:PGK524297 PQF524296:PQG524297 QAB524296:QAC524297 QJX524296:QJY524297 QTT524296:QTU524297 RDP524296:RDQ524297 RNL524296:RNM524297 RXH524296:RXI524297 SHD524296:SHE524297 SQZ524296:SRA524297 TAV524296:TAW524297 TKR524296:TKS524297 TUN524296:TUO524297 UEJ524296:UEK524297 UOF524296:UOG524297 UYB524296:UYC524297 VHX524296:VHY524297 VRT524296:VRU524297 WBP524296:WBQ524297 WLL524296:WLM524297 WVH524296:WVI524297 C589832:E589833 IV589832:IW589833 SR589832:SS589833 ACN589832:ACO589833 AMJ589832:AMK589833 AWF589832:AWG589833 BGB589832:BGC589833 BPX589832:BPY589833 BZT589832:BZU589833 CJP589832:CJQ589833 CTL589832:CTM589833 DDH589832:DDI589833 DND589832:DNE589833 DWZ589832:DXA589833 EGV589832:EGW589833 EQR589832:EQS589833 FAN589832:FAO589833 FKJ589832:FKK589833 FUF589832:FUG589833 GEB589832:GEC589833 GNX589832:GNY589833 GXT589832:GXU589833 HHP589832:HHQ589833 HRL589832:HRM589833 IBH589832:IBI589833 ILD589832:ILE589833 IUZ589832:IVA589833 JEV589832:JEW589833 JOR589832:JOS589833 JYN589832:JYO589833 KIJ589832:KIK589833 KSF589832:KSG589833 LCB589832:LCC589833 LLX589832:LLY589833 LVT589832:LVU589833 MFP589832:MFQ589833 MPL589832:MPM589833 MZH589832:MZI589833 NJD589832:NJE589833 NSZ589832:NTA589833 OCV589832:OCW589833 OMR589832:OMS589833 OWN589832:OWO589833 PGJ589832:PGK589833 PQF589832:PQG589833 QAB589832:QAC589833 QJX589832:QJY589833 QTT589832:QTU589833 RDP589832:RDQ589833 RNL589832:RNM589833 RXH589832:RXI589833 SHD589832:SHE589833 SQZ589832:SRA589833 TAV589832:TAW589833 TKR589832:TKS589833 TUN589832:TUO589833 UEJ589832:UEK589833 UOF589832:UOG589833 UYB589832:UYC589833 VHX589832:VHY589833 VRT589832:VRU589833 WBP589832:WBQ589833 WLL589832:WLM589833 WVH589832:WVI589833 C655368:E655369 IV655368:IW655369 SR655368:SS655369 ACN655368:ACO655369 AMJ655368:AMK655369 AWF655368:AWG655369 BGB655368:BGC655369 BPX655368:BPY655369 BZT655368:BZU655369 CJP655368:CJQ655369 CTL655368:CTM655369 DDH655368:DDI655369 DND655368:DNE655369 DWZ655368:DXA655369 EGV655368:EGW655369 EQR655368:EQS655369 FAN655368:FAO655369 FKJ655368:FKK655369 FUF655368:FUG655369 GEB655368:GEC655369 GNX655368:GNY655369 GXT655368:GXU655369 HHP655368:HHQ655369 HRL655368:HRM655369 IBH655368:IBI655369 ILD655368:ILE655369 IUZ655368:IVA655369 JEV655368:JEW655369 JOR655368:JOS655369 JYN655368:JYO655369 KIJ655368:KIK655369 KSF655368:KSG655369 LCB655368:LCC655369 LLX655368:LLY655369 LVT655368:LVU655369 MFP655368:MFQ655369 MPL655368:MPM655369 MZH655368:MZI655369 NJD655368:NJE655369 NSZ655368:NTA655369 OCV655368:OCW655369 OMR655368:OMS655369 OWN655368:OWO655369 PGJ655368:PGK655369 PQF655368:PQG655369 QAB655368:QAC655369 QJX655368:QJY655369 QTT655368:QTU655369 RDP655368:RDQ655369 RNL655368:RNM655369 RXH655368:RXI655369 SHD655368:SHE655369 SQZ655368:SRA655369 TAV655368:TAW655369 TKR655368:TKS655369 TUN655368:TUO655369 UEJ655368:UEK655369 UOF655368:UOG655369 UYB655368:UYC655369 VHX655368:VHY655369 VRT655368:VRU655369 WBP655368:WBQ655369 WLL655368:WLM655369 WVH655368:WVI655369 C720904:E720905 IV720904:IW720905 SR720904:SS720905 ACN720904:ACO720905 AMJ720904:AMK720905 AWF720904:AWG720905 BGB720904:BGC720905 BPX720904:BPY720905 BZT720904:BZU720905 CJP720904:CJQ720905 CTL720904:CTM720905 DDH720904:DDI720905 DND720904:DNE720905 DWZ720904:DXA720905 EGV720904:EGW720905 EQR720904:EQS720905 FAN720904:FAO720905 FKJ720904:FKK720905 FUF720904:FUG720905 GEB720904:GEC720905 GNX720904:GNY720905 GXT720904:GXU720905 HHP720904:HHQ720905 HRL720904:HRM720905 IBH720904:IBI720905 ILD720904:ILE720905 IUZ720904:IVA720905 JEV720904:JEW720905 JOR720904:JOS720905 JYN720904:JYO720905 KIJ720904:KIK720905 KSF720904:KSG720905 LCB720904:LCC720905 LLX720904:LLY720905 LVT720904:LVU720905 MFP720904:MFQ720905 MPL720904:MPM720905 MZH720904:MZI720905 NJD720904:NJE720905 NSZ720904:NTA720905 OCV720904:OCW720905 OMR720904:OMS720905 OWN720904:OWO720905 PGJ720904:PGK720905 PQF720904:PQG720905 QAB720904:QAC720905 QJX720904:QJY720905 QTT720904:QTU720905 RDP720904:RDQ720905 RNL720904:RNM720905 RXH720904:RXI720905 SHD720904:SHE720905 SQZ720904:SRA720905 TAV720904:TAW720905 TKR720904:TKS720905 TUN720904:TUO720905 UEJ720904:UEK720905 UOF720904:UOG720905 UYB720904:UYC720905 VHX720904:VHY720905 VRT720904:VRU720905 WBP720904:WBQ720905 WLL720904:WLM720905 WVH720904:WVI720905 C786440:E786441 IV786440:IW786441 SR786440:SS786441 ACN786440:ACO786441 AMJ786440:AMK786441 AWF786440:AWG786441 BGB786440:BGC786441 BPX786440:BPY786441 BZT786440:BZU786441 CJP786440:CJQ786441 CTL786440:CTM786441 DDH786440:DDI786441 DND786440:DNE786441 DWZ786440:DXA786441 EGV786440:EGW786441 EQR786440:EQS786441 FAN786440:FAO786441 FKJ786440:FKK786441 FUF786440:FUG786441 GEB786440:GEC786441 GNX786440:GNY786441 GXT786440:GXU786441 HHP786440:HHQ786441 HRL786440:HRM786441 IBH786440:IBI786441 ILD786440:ILE786441 IUZ786440:IVA786441 JEV786440:JEW786441 JOR786440:JOS786441 JYN786440:JYO786441 KIJ786440:KIK786441 KSF786440:KSG786441 LCB786440:LCC786441 LLX786440:LLY786441 LVT786440:LVU786441 MFP786440:MFQ786441 MPL786440:MPM786441 MZH786440:MZI786441 NJD786440:NJE786441 NSZ786440:NTA786441 OCV786440:OCW786441 OMR786440:OMS786441 OWN786440:OWO786441 PGJ786440:PGK786441 PQF786440:PQG786441 QAB786440:QAC786441 QJX786440:QJY786441 QTT786440:QTU786441 RDP786440:RDQ786441 RNL786440:RNM786441 RXH786440:RXI786441 SHD786440:SHE786441 SQZ786440:SRA786441 TAV786440:TAW786441 TKR786440:TKS786441 TUN786440:TUO786441 UEJ786440:UEK786441 UOF786440:UOG786441 UYB786440:UYC786441 VHX786440:VHY786441 VRT786440:VRU786441 WBP786440:WBQ786441 WLL786440:WLM786441 WVH786440:WVI786441 C851976:E851977 IV851976:IW851977 SR851976:SS851977 ACN851976:ACO851977 AMJ851976:AMK851977 AWF851976:AWG851977 BGB851976:BGC851977 BPX851976:BPY851977 BZT851976:BZU851977 CJP851976:CJQ851977 CTL851976:CTM851977 DDH851976:DDI851977 DND851976:DNE851977 DWZ851976:DXA851977 EGV851976:EGW851977 EQR851976:EQS851977 FAN851976:FAO851977 FKJ851976:FKK851977 FUF851976:FUG851977 GEB851976:GEC851977 GNX851976:GNY851977 GXT851976:GXU851977 HHP851976:HHQ851977 HRL851976:HRM851977 IBH851976:IBI851977 ILD851976:ILE851977 IUZ851976:IVA851977 JEV851976:JEW851977 JOR851976:JOS851977 JYN851976:JYO851977 KIJ851976:KIK851977 KSF851976:KSG851977 LCB851976:LCC851977 LLX851976:LLY851977 LVT851976:LVU851977 MFP851976:MFQ851977 MPL851976:MPM851977 MZH851976:MZI851977 NJD851976:NJE851977 NSZ851976:NTA851977 OCV851976:OCW851977 OMR851976:OMS851977 OWN851976:OWO851977 PGJ851976:PGK851977 PQF851976:PQG851977 QAB851976:QAC851977 QJX851976:QJY851977 QTT851976:QTU851977 RDP851976:RDQ851977 RNL851976:RNM851977 RXH851976:RXI851977 SHD851976:SHE851977 SQZ851976:SRA851977 TAV851976:TAW851977 TKR851976:TKS851977 TUN851976:TUO851977 UEJ851976:UEK851977 UOF851976:UOG851977 UYB851976:UYC851977 VHX851976:VHY851977 VRT851976:VRU851977 WBP851976:WBQ851977 WLL851976:WLM851977 WVH851976:WVI851977 C917512:E917513 IV917512:IW917513 SR917512:SS917513 ACN917512:ACO917513 AMJ917512:AMK917513 AWF917512:AWG917513 BGB917512:BGC917513 BPX917512:BPY917513 BZT917512:BZU917513 CJP917512:CJQ917513 CTL917512:CTM917513 DDH917512:DDI917513 DND917512:DNE917513 DWZ917512:DXA917513 EGV917512:EGW917513 EQR917512:EQS917513 FAN917512:FAO917513 FKJ917512:FKK917513 FUF917512:FUG917513 GEB917512:GEC917513 GNX917512:GNY917513 GXT917512:GXU917513 HHP917512:HHQ917513 HRL917512:HRM917513 IBH917512:IBI917513 ILD917512:ILE917513 IUZ917512:IVA917513 JEV917512:JEW917513 JOR917512:JOS917513 JYN917512:JYO917513 KIJ917512:KIK917513 KSF917512:KSG917513 LCB917512:LCC917513 LLX917512:LLY917513 LVT917512:LVU917513 MFP917512:MFQ917513 MPL917512:MPM917513 MZH917512:MZI917513 NJD917512:NJE917513 NSZ917512:NTA917513 OCV917512:OCW917513 OMR917512:OMS917513 OWN917512:OWO917513 PGJ917512:PGK917513 PQF917512:PQG917513 QAB917512:QAC917513 QJX917512:QJY917513 QTT917512:QTU917513 RDP917512:RDQ917513 RNL917512:RNM917513 RXH917512:RXI917513 SHD917512:SHE917513 SQZ917512:SRA917513 TAV917512:TAW917513 TKR917512:TKS917513 TUN917512:TUO917513 UEJ917512:UEK917513 UOF917512:UOG917513 UYB917512:UYC917513 VHX917512:VHY917513 VRT917512:VRU917513 WBP917512:WBQ917513 WLL917512:WLM917513 WVH917512:WVI917513 C983048:E983049 IV983048:IW983049 SR983048:SS983049 ACN983048:ACO983049 AMJ983048:AMK983049 AWF983048:AWG983049 BGB983048:BGC983049 BPX983048:BPY983049 BZT983048:BZU983049 CJP983048:CJQ983049 CTL983048:CTM983049 DDH983048:DDI983049 DND983048:DNE983049 DWZ983048:DXA983049 EGV983048:EGW983049 EQR983048:EQS983049 FAN983048:FAO983049 FKJ983048:FKK983049 FUF983048:FUG983049 GEB983048:GEC983049 GNX983048:GNY983049 GXT983048:GXU983049 HHP983048:HHQ983049 HRL983048:HRM983049 IBH983048:IBI983049 ILD983048:ILE983049 IUZ983048:IVA983049 JEV983048:JEW983049 JOR983048:JOS983049 JYN983048:JYO983049 KIJ983048:KIK983049 KSF983048:KSG983049 LCB983048:LCC983049 LLX983048:LLY983049 LVT983048:LVU983049 MFP983048:MFQ983049 MPL983048:MPM983049 MZH983048:MZI983049 NJD983048:NJE983049 NSZ983048:NTA983049 OCV983048:OCW983049 OMR983048:OMS983049 OWN983048:OWO983049 PGJ983048:PGK983049 PQF983048:PQG983049 QAB983048:QAC983049 QJX983048:QJY983049 QTT983048:QTU983049 RDP983048:RDQ983049 WVI983047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E65533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E131069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E196605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E262141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E327677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E393213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E458749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E524285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E589821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E655357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E720893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E786429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E851965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E917501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E983037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WLM983047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I65533 IZ65533 SV65533 ACR65533 AMN65533 AWJ65533 BGF65533 BQB65533 BZX65533 CJT65533 CTP65533 DDL65533 DNH65533 DXD65533 EGZ65533 EQV65533 FAR65533 FKN65533 FUJ65533 GEF65533 GOB65533 GXX65533 HHT65533 HRP65533 IBL65533 ILH65533 IVD65533 JEZ65533 JOV65533 JYR65533 KIN65533 KSJ65533 LCF65533 LMB65533 LVX65533 MFT65533 MPP65533 MZL65533 NJH65533 NTD65533 OCZ65533 OMV65533 OWR65533 PGN65533 PQJ65533 QAF65533 QKB65533 QTX65533 RDT65533 RNP65533 RXL65533 SHH65533 SRD65533 TAZ65533 TKV65533 TUR65533 UEN65533 UOJ65533 UYF65533 VIB65533 VRX65533 WBT65533 WLP65533 WVL65533 I131069 IZ131069 SV131069 ACR131069 AMN131069 AWJ131069 BGF131069 BQB131069 BZX131069 CJT131069 CTP131069 DDL131069 DNH131069 DXD131069 EGZ131069 EQV131069 FAR131069 FKN131069 FUJ131069 GEF131069 GOB131069 GXX131069 HHT131069 HRP131069 IBL131069 ILH131069 IVD131069 JEZ131069 JOV131069 JYR131069 KIN131069 KSJ131069 LCF131069 LMB131069 LVX131069 MFT131069 MPP131069 MZL131069 NJH131069 NTD131069 OCZ131069 OMV131069 OWR131069 PGN131069 PQJ131069 QAF131069 QKB131069 QTX131069 RDT131069 RNP131069 RXL131069 SHH131069 SRD131069 TAZ131069 TKV131069 TUR131069 UEN131069 UOJ131069 UYF131069 VIB131069 VRX131069 WBT131069 WLP131069 WVL131069 I196605 IZ196605 SV196605 ACR196605 AMN196605 AWJ196605 BGF196605 BQB196605 BZX196605 CJT196605 CTP196605 DDL196605 DNH196605 DXD196605 EGZ196605 EQV196605 FAR196605 FKN196605 FUJ196605 GEF196605 GOB196605 GXX196605 HHT196605 HRP196605 IBL196605 ILH196605 IVD196605 JEZ196605 JOV196605 JYR196605 KIN196605 KSJ196605 LCF196605 LMB196605 LVX196605 MFT196605 MPP196605 MZL196605 NJH196605 NTD196605 OCZ196605 OMV196605 OWR196605 PGN196605 PQJ196605 QAF196605 QKB196605 QTX196605 RDT196605 RNP196605 RXL196605 SHH196605 SRD196605 TAZ196605 TKV196605 TUR196605 UEN196605 UOJ196605 UYF196605 VIB196605 VRX196605 WBT196605 WLP196605 WVL196605 I262141 IZ262141 SV262141 ACR262141 AMN262141 AWJ262141 BGF262141 BQB262141 BZX262141 CJT262141 CTP262141 DDL262141 DNH262141 DXD262141 EGZ262141 EQV262141 FAR262141 FKN262141 FUJ262141 GEF262141 GOB262141 GXX262141 HHT262141 HRP262141 IBL262141 ILH262141 IVD262141 JEZ262141 JOV262141 JYR262141 KIN262141 KSJ262141 LCF262141 LMB262141 LVX262141 MFT262141 MPP262141 MZL262141 NJH262141 NTD262141 OCZ262141 OMV262141 OWR262141 PGN262141 PQJ262141 QAF262141 QKB262141 QTX262141 RDT262141 RNP262141 RXL262141 SHH262141 SRD262141 TAZ262141 TKV262141 TUR262141 UEN262141 UOJ262141 UYF262141 VIB262141 VRX262141 WBT262141 WLP262141 WVL262141 I327677 IZ327677 SV327677 ACR327677 AMN327677 AWJ327677 BGF327677 BQB327677 BZX327677 CJT327677 CTP327677 DDL327677 DNH327677 DXD327677 EGZ327677 EQV327677 FAR327677 FKN327677 FUJ327677 GEF327677 GOB327677 GXX327677 HHT327677 HRP327677 IBL327677 ILH327677 IVD327677 JEZ327677 JOV327677 JYR327677 KIN327677 KSJ327677 LCF327677 LMB327677 LVX327677 MFT327677 MPP327677 MZL327677 NJH327677 NTD327677 OCZ327677 OMV327677 OWR327677 PGN327677 PQJ327677 QAF327677 QKB327677 QTX327677 RDT327677 RNP327677 RXL327677 SHH327677 SRD327677 TAZ327677 TKV327677 TUR327677 UEN327677 UOJ327677 UYF327677 VIB327677 VRX327677 WBT327677 WLP327677 WVL327677 I393213 IZ393213 SV393213 ACR393213 AMN393213 AWJ393213 BGF393213 BQB393213 BZX393213 CJT393213 CTP393213 DDL393213 DNH393213 DXD393213 EGZ393213 EQV393213 FAR393213 FKN393213 FUJ393213 GEF393213 GOB393213 GXX393213 HHT393213 HRP393213 IBL393213 ILH393213 IVD393213 JEZ393213 JOV393213 JYR393213 KIN393213 KSJ393213 LCF393213 LMB393213 LVX393213 MFT393213 MPP393213 MZL393213 NJH393213 NTD393213 OCZ393213 OMV393213 OWR393213 PGN393213 PQJ393213 QAF393213 QKB393213 QTX393213 RDT393213 RNP393213 RXL393213 SHH393213 SRD393213 TAZ393213 TKV393213 TUR393213 UEN393213 UOJ393213 UYF393213 VIB393213 VRX393213 WBT393213 WLP393213 WVL393213 I458749 IZ458749 SV458749 ACR458749 AMN458749 AWJ458749 BGF458749 BQB458749 BZX458749 CJT458749 CTP458749 DDL458749 DNH458749 DXD458749 EGZ458749 EQV458749 FAR458749 FKN458749 FUJ458749 GEF458749 GOB458749 GXX458749 HHT458749 HRP458749 IBL458749 ILH458749 IVD458749 JEZ458749 JOV458749 JYR458749 KIN458749 KSJ458749 LCF458749 LMB458749 LVX458749 MFT458749 MPP458749 MZL458749 NJH458749 NTD458749 OCZ458749 OMV458749 OWR458749 PGN458749 PQJ458749 QAF458749 QKB458749 QTX458749 RDT458749 RNP458749 RXL458749 SHH458749 SRD458749 TAZ458749 TKV458749 TUR458749 UEN458749 UOJ458749 UYF458749 VIB458749 VRX458749 WBT458749 WLP458749 WVL458749 I524285 IZ524285 SV524285 ACR524285 AMN524285 AWJ524285 BGF524285 BQB524285 BZX524285 CJT524285 CTP524285 DDL524285 DNH524285 DXD524285 EGZ524285 EQV524285 FAR524285 FKN524285 FUJ524285 GEF524285 GOB524285 GXX524285 HHT524285 HRP524285 IBL524285 ILH524285 IVD524285 JEZ524285 JOV524285 JYR524285 KIN524285 KSJ524285 LCF524285 LMB524285 LVX524285 MFT524285 MPP524285 MZL524285 NJH524285 NTD524285 OCZ524285 OMV524285 OWR524285 PGN524285 PQJ524285 QAF524285 QKB524285 QTX524285 RDT524285 RNP524285 RXL524285 SHH524285 SRD524285 TAZ524285 TKV524285 TUR524285 UEN524285 UOJ524285 UYF524285 VIB524285 VRX524285 WBT524285 WLP524285 WVL524285 I589821 IZ589821 SV589821 ACR589821 AMN589821 AWJ589821 BGF589821 BQB589821 BZX589821 CJT589821 CTP589821 DDL589821 DNH589821 DXD589821 EGZ589821 EQV589821 FAR589821 FKN589821 FUJ589821 GEF589821 GOB589821 GXX589821 HHT589821 HRP589821 IBL589821 ILH589821 IVD589821 JEZ589821 JOV589821 JYR589821 KIN589821 KSJ589821 LCF589821 LMB589821 LVX589821 MFT589821 MPP589821 MZL589821 NJH589821 NTD589821 OCZ589821 OMV589821 OWR589821 PGN589821 PQJ589821 QAF589821 QKB589821 QTX589821 RDT589821 RNP589821 RXL589821 SHH589821 SRD589821 TAZ589821 TKV589821 TUR589821 UEN589821 UOJ589821 UYF589821 VIB589821 VRX589821 WBT589821 WLP589821 WVL589821 I655357 IZ655357 SV655357 ACR655357 AMN655357 AWJ655357 BGF655357 BQB655357 BZX655357 CJT655357 CTP655357 DDL655357 DNH655357 DXD655357 EGZ655357 EQV655357 FAR655357 FKN655357 FUJ655357 GEF655357 GOB655357 GXX655357 HHT655357 HRP655357 IBL655357 ILH655357 IVD655357 JEZ655357 JOV655357 JYR655357 KIN655357 KSJ655357 LCF655357 LMB655357 LVX655357 MFT655357 MPP655357 MZL655357 NJH655357 NTD655357 OCZ655357 OMV655357 OWR655357 PGN655357 PQJ655357 QAF655357 QKB655357 QTX655357 RDT655357 RNP655357 RXL655357 SHH655357 SRD655357 TAZ655357 TKV655357 TUR655357 UEN655357 UOJ655357 UYF655357 VIB655357 VRX655357 WBT655357 WLP655357 WVL655357 I720893 IZ720893 SV720893 ACR720893 AMN720893 AWJ720893 BGF720893 BQB720893 BZX720893 CJT720893 CTP720893 DDL720893 DNH720893 DXD720893 EGZ720893 EQV720893 FAR720893 FKN720893 FUJ720893 GEF720893 GOB720893 GXX720893 HHT720893 HRP720893 IBL720893 ILH720893 IVD720893 JEZ720893 JOV720893 JYR720893 KIN720893 KSJ720893 LCF720893 LMB720893 LVX720893 MFT720893 MPP720893 MZL720893 NJH720893 NTD720893 OCZ720893 OMV720893 OWR720893 PGN720893 PQJ720893 QAF720893 QKB720893 QTX720893 RDT720893 RNP720893 RXL720893 SHH720893 SRD720893 TAZ720893 TKV720893 TUR720893 UEN720893 UOJ720893 UYF720893 VIB720893 VRX720893 WBT720893 WLP720893 WVL720893 I786429 IZ786429 SV786429 ACR786429 AMN786429 AWJ786429 BGF786429 BQB786429 BZX786429 CJT786429 CTP786429 DDL786429 DNH786429 DXD786429 EGZ786429 EQV786429 FAR786429 FKN786429 FUJ786429 GEF786429 GOB786429 GXX786429 HHT786429 HRP786429 IBL786429 ILH786429 IVD786429 JEZ786429 JOV786429 JYR786429 KIN786429 KSJ786429 LCF786429 LMB786429 LVX786429 MFT786429 MPP786429 MZL786429 NJH786429 NTD786429 OCZ786429 OMV786429 OWR786429 PGN786429 PQJ786429 QAF786429 QKB786429 QTX786429 RDT786429 RNP786429 RXL786429 SHH786429 SRD786429 TAZ786429 TKV786429 TUR786429 UEN786429 UOJ786429 UYF786429 VIB786429 VRX786429 WBT786429 WLP786429 WVL786429 I851965 IZ851965 SV851965 ACR851965 AMN851965 AWJ851965 BGF851965 BQB851965 BZX851965 CJT851965 CTP851965 DDL851965 DNH851965 DXD851965 EGZ851965 EQV851965 FAR851965 FKN851965 FUJ851965 GEF851965 GOB851965 GXX851965 HHT851965 HRP851965 IBL851965 ILH851965 IVD851965 JEZ851965 JOV851965 JYR851965 KIN851965 KSJ851965 LCF851965 LMB851965 LVX851965 MFT851965 MPP851965 MZL851965 NJH851965 NTD851965 OCZ851965 OMV851965 OWR851965 PGN851965 PQJ851965 QAF851965 QKB851965 QTX851965 RDT851965 RNP851965 RXL851965 SHH851965 SRD851965 TAZ851965 TKV851965 TUR851965 UEN851965 UOJ851965 UYF851965 VIB851965 VRX851965 WBT851965 WLP851965 WVL851965 I917501 IZ917501 SV917501 ACR917501 AMN917501 AWJ917501 BGF917501 BQB917501 BZX917501 CJT917501 CTP917501 DDL917501 DNH917501 DXD917501 EGZ917501 EQV917501 FAR917501 FKN917501 FUJ917501 GEF917501 GOB917501 GXX917501 HHT917501 HRP917501 IBL917501 ILH917501 IVD917501 JEZ917501 JOV917501 JYR917501 KIN917501 KSJ917501 LCF917501 LMB917501 LVX917501 MFT917501 MPP917501 MZL917501 NJH917501 NTD917501 OCZ917501 OMV917501 OWR917501 PGN917501 PQJ917501 QAF917501 QKB917501 QTX917501 RDT917501 RNP917501 RXL917501 SHH917501 SRD917501 TAZ917501 TKV917501 TUR917501 UEN917501 UOJ917501 UYF917501 VIB917501 VRX917501 WBT917501 WLP917501 WVL917501 I983037 IZ983037 SV983037 ACR983037 AMN983037 AWJ983037 BGF983037 BQB983037 BZX983037 CJT983037 CTP983037 DDL983037 DNH983037 DXD983037 EGZ983037 EQV983037 FAR983037 FKN983037 FUJ983037 GEF983037 GOB983037 GXX983037 HHT983037 HRP983037 IBL983037 ILH983037 IVD983037 JEZ983037 JOV983037 JYR983037 KIN983037 KSJ983037 LCF983037 LMB983037 LVX983037 MFT983037 MPP983037 MZL983037 NJH983037 NTD983037 OCZ983037 OMV983037 OWR983037 PGN983037 PQJ983037 QAF983037 QKB983037 QTX983037 RDT983037 RNP983037 RXL983037 SHH983037 SRD983037 TAZ983037 TKV983037 TUR983037 UEN983037 UOJ983037 UYF983037 VIB983037 VRX983037 WBT983037 WLP983037 WVL983037 WBQ983047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M65533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M131069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M196605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M262141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M327677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M393213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M458749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M524285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M589821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M655357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M720893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M786429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M851965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M917501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M983037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VRU983047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Q65533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Q131069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Q196605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Q262141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Q327677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Q393213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Q458749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Q524285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Q589821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Q655357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Q720893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Q786429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Q851965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Q917501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Q983037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WVR983037 VHY983047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WVU983037 TAW983047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E65538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E131074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E196610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E262146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E327682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E393218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E458754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E524290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E589826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E655362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E720898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E786434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E851970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E917506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E983042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RNM983047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I65538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RXI983047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M65538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M131074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M196610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M262146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M327682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M393218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M458754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M524290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M589826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M655362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M720898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M786434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M851970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M917506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M983042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SHE983047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Q65538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Q131074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Q196610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Q262146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Q327682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Q393218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Q458754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Q524290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Q589826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Q655362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Q720898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Q786434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Q851970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Q917506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Q983042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SRA983047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UYC983047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UOG983047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Q65543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Q131079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Q196615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Q262151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Q327687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Q393223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Q458759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Q524295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Q589831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Q655367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Q720903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Q786439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Q851975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Q917511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Q983047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UEK983047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M65543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M131079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M196615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M262151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M327687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M393223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M458759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M524295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M589831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M655367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M720903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M786439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M851975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M917511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M983047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TUO983047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I131079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I196615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I262151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I327687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I393223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I458759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I524295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I589831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I655367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I720903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I786439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I851975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I917511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I983047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TKS983047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E65543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E131079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E196615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E262151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E327687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E393223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E458759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E524295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E589831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E655367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E720903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E786439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E851975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E917511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E983047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xm:sqref>
        </x14:dataValidation>
        <x14:dataValidation type="list" allowBlank="1" showInputMessage="1" showErrorMessage="1" xr:uid="{00000000-0002-0000-1500-000006000000}">
          <x14:formula1>
            <xm:f>EFPerformance</xm:f>
          </x14:formula1>
          <xm:sqref>RNK983048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B65534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B131070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B196606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B262142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B327678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B393214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B458750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B524286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B589822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B655358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B720894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B786430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B851966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B917502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B983038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VHW983048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WVG983048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F65534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F131070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F196606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F262142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F327678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F393214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F458750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F524286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F589822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F655358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F720894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F786430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F851966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F917502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F983038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TKQ983048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J65534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J131070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J196606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J262142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J327678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J393214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J458750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J524286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J589822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J655358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J720894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J786430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J851966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J917502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J983038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RXG983048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N65534 JD65534 SZ65534 ACV65534 AMR65534 AWN65534 BGJ65534 BQF65534 CAB65534 CJX65534 CTT65534 DDP65534 DNL65534 DXH65534 EHD65534 EQZ65534 FAV65534 FKR65534 FUN65534 GEJ65534 GOF65534 GYB65534 HHX65534 HRT65534 IBP65534 ILL65534 IVH65534 JFD65534 JOZ65534 JYV65534 KIR65534 KSN65534 LCJ65534 LMF65534 LWB65534 MFX65534 MPT65534 MZP65534 NJL65534 NTH65534 ODD65534 OMZ65534 OWV65534 PGR65534 PQN65534 QAJ65534 QKF65534 QUB65534 RDX65534 RNT65534 RXP65534 SHL65534 SRH65534 TBD65534 TKZ65534 TUV65534 UER65534 UON65534 UYJ65534 VIF65534 VSB65534 WBX65534 WLT65534 WVP65534 N131070 JD131070 SZ131070 ACV131070 AMR131070 AWN131070 BGJ131070 BQF131070 CAB131070 CJX131070 CTT131070 DDP131070 DNL131070 DXH131070 EHD131070 EQZ131070 FAV131070 FKR131070 FUN131070 GEJ131070 GOF131070 GYB131070 HHX131070 HRT131070 IBP131070 ILL131070 IVH131070 JFD131070 JOZ131070 JYV131070 KIR131070 KSN131070 LCJ131070 LMF131070 LWB131070 MFX131070 MPT131070 MZP131070 NJL131070 NTH131070 ODD131070 OMZ131070 OWV131070 PGR131070 PQN131070 QAJ131070 QKF131070 QUB131070 RDX131070 RNT131070 RXP131070 SHL131070 SRH131070 TBD131070 TKZ131070 TUV131070 UER131070 UON131070 UYJ131070 VIF131070 VSB131070 WBX131070 WLT131070 WVP131070 N196606 JD196606 SZ196606 ACV196606 AMR196606 AWN196606 BGJ196606 BQF196606 CAB196606 CJX196606 CTT196606 DDP196606 DNL196606 DXH196606 EHD196606 EQZ196606 FAV196606 FKR196606 FUN196606 GEJ196606 GOF196606 GYB196606 HHX196606 HRT196606 IBP196606 ILL196606 IVH196606 JFD196606 JOZ196606 JYV196606 KIR196606 KSN196606 LCJ196606 LMF196606 LWB196606 MFX196606 MPT196606 MZP196606 NJL196606 NTH196606 ODD196606 OMZ196606 OWV196606 PGR196606 PQN196606 QAJ196606 QKF196606 QUB196606 RDX196606 RNT196606 RXP196606 SHL196606 SRH196606 TBD196606 TKZ196606 TUV196606 UER196606 UON196606 UYJ196606 VIF196606 VSB196606 WBX196606 WLT196606 WVP196606 N262142 JD262142 SZ262142 ACV262142 AMR262142 AWN262142 BGJ262142 BQF262142 CAB262142 CJX262142 CTT262142 DDP262142 DNL262142 DXH262142 EHD262142 EQZ262142 FAV262142 FKR262142 FUN262142 GEJ262142 GOF262142 GYB262142 HHX262142 HRT262142 IBP262142 ILL262142 IVH262142 JFD262142 JOZ262142 JYV262142 KIR262142 KSN262142 LCJ262142 LMF262142 LWB262142 MFX262142 MPT262142 MZP262142 NJL262142 NTH262142 ODD262142 OMZ262142 OWV262142 PGR262142 PQN262142 QAJ262142 QKF262142 QUB262142 RDX262142 RNT262142 RXP262142 SHL262142 SRH262142 TBD262142 TKZ262142 TUV262142 UER262142 UON262142 UYJ262142 VIF262142 VSB262142 WBX262142 WLT262142 WVP262142 N327678 JD327678 SZ327678 ACV327678 AMR327678 AWN327678 BGJ327678 BQF327678 CAB327678 CJX327678 CTT327678 DDP327678 DNL327678 DXH327678 EHD327678 EQZ327678 FAV327678 FKR327678 FUN327678 GEJ327678 GOF327678 GYB327678 HHX327678 HRT327678 IBP327678 ILL327678 IVH327678 JFD327678 JOZ327678 JYV327678 KIR327678 KSN327678 LCJ327678 LMF327678 LWB327678 MFX327678 MPT327678 MZP327678 NJL327678 NTH327678 ODD327678 OMZ327678 OWV327678 PGR327678 PQN327678 QAJ327678 QKF327678 QUB327678 RDX327678 RNT327678 RXP327678 SHL327678 SRH327678 TBD327678 TKZ327678 TUV327678 UER327678 UON327678 UYJ327678 VIF327678 VSB327678 WBX327678 WLT327678 WVP327678 N393214 JD393214 SZ393214 ACV393214 AMR393214 AWN393214 BGJ393214 BQF393214 CAB393214 CJX393214 CTT393214 DDP393214 DNL393214 DXH393214 EHD393214 EQZ393214 FAV393214 FKR393214 FUN393214 GEJ393214 GOF393214 GYB393214 HHX393214 HRT393214 IBP393214 ILL393214 IVH393214 JFD393214 JOZ393214 JYV393214 KIR393214 KSN393214 LCJ393214 LMF393214 LWB393214 MFX393214 MPT393214 MZP393214 NJL393214 NTH393214 ODD393214 OMZ393214 OWV393214 PGR393214 PQN393214 QAJ393214 QKF393214 QUB393214 RDX393214 RNT393214 RXP393214 SHL393214 SRH393214 TBD393214 TKZ393214 TUV393214 UER393214 UON393214 UYJ393214 VIF393214 VSB393214 WBX393214 WLT393214 WVP393214 N458750 JD458750 SZ458750 ACV458750 AMR458750 AWN458750 BGJ458750 BQF458750 CAB458750 CJX458750 CTT458750 DDP458750 DNL458750 DXH458750 EHD458750 EQZ458750 FAV458750 FKR458750 FUN458750 GEJ458750 GOF458750 GYB458750 HHX458750 HRT458750 IBP458750 ILL458750 IVH458750 JFD458750 JOZ458750 JYV458750 KIR458750 KSN458750 LCJ458750 LMF458750 LWB458750 MFX458750 MPT458750 MZP458750 NJL458750 NTH458750 ODD458750 OMZ458750 OWV458750 PGR458750 PQN458750 QAJ458750 QKF458750 QUB458750 RDX458750 RNT458750 RXP458750 SHL458750 SRH458750 TBD458750 TKZ458750 TUV458750 UER458750 UON458750 UYJ458750 VIF458750 VSB458750 WBX458750 WLT458750 WVP458750 N524286 JD524286 SZ524286 ACV524286 AMR524286 AWN524286 BGJ524286 BQF524286 CAB524286 CJX524286 CTT524286 DDP524286 DNL524286 DXH524286 EHD524286 EQZ524286 FAV524286 FKR524286 FUN524286 GEJ524286 GOF524286 GYB524286 HHX524286 HRT524286 IBP524286 ILL524286 IVH524286 JFD524286 JOZ524286 JYV524286 KIR524286 KSN524286 LCJ524286 LMF524286 LWB524286 MFX524286 MPT524286 MZP524286 NJL524286 NTH524286 ODD524286 OMZ524286 OWV524286 PGR524286 PQN524286 QAJ524286 QKF524286 QUB524286 RDX524286 RNT524286 RXP524286 SHL524286 SRH524286 TBD524286 TKZ524286 TUV524286 UER524286 UON524286 UYJ524286 VIF524286 VSB524286 WBX524286 WLT524286 WVP524286 N589822 JD589822 SZ589822 ACV589822 AMR589822 AWN589822 BGJ589822 BQF589822 CAB589822 CJX589822 CTT589822 DDP589822 DNL589822 DXH589822 EHD589822 EQZ589822 FAV589822 FKR589822 FUN589822 GEJ589822 GOF589822 GYB589822 HHX589822 HRT589822 IBP589822 ILL589822 IVH589822 JFD589822 JOZ589822 JYV589822 KIR589822 KSN589822 LCJ589822 LMF589822 LWB589822 MFX589822 MPT589822 MZP589822 NJL589822 NTH589822 ODD589822 OMZ589822 OWV589822 PGR589822 PQN589822 QAJ589822 QKF589822 QUB589822 RDX589822 RNT589822 RXP589822 SHL589822 SRH589822 TBD589822 TKZ589822 TUV589822 UER589822 UON589822 UYJ589822 VIF589822 VSB589822 WBX589822 WLT589822 WVP589822 N655358 JD655358 SZ655358 ACV655358 AMR655358 AWN655358 BGJ655358 BQF655358 CAB655358 CJX655358 CTT655358 DDP655358 DNL655358 DXH655358 EHD655358 EQZ655358 FAV655358 FKR655358 FUN655358 GEJ655358 GOF655358 GYB655358 HHX655358 HRT655358 IBP655358 ILL655358 IVH655358 JFD655358 JOZ655358 JYV655358 KIR655358 KSN655358 LCJ655358 LMF655358 LWB655358 MFX655358 MPT655358 MZP655358 NJL655358 NTH655358 ODD655358 OMZ655358 OWV655358 PGR655358 PQN655358 QAJ655358 QKF655358 QUB655358 RDX655358 RNT655358 RXP655358 SHL655358 SRH655358 TBD655358 TKZ655358 TUV655358 UER655358 UON655358 UYJ655358 VIF655358 VSB655358 WBX655358 WLT655358 WVP655358 N720894 JD720894 SZ720894 ACV720894 AMR720894 AWN720894 BGJ720894 BQF720894 CAB720894 CJX720894 CTT720894 DDP720894 DNL720894 DXH720894 EHD720894 EQZ720894 FAV720894 FKR720894 FUN720894 GEJ720894 GOF720894 GYB720894 HHX720894 HRT720894 IBP720894 ILL720894 IVH720894 JFD720894 JOZ720894 JYV720894 KIR720894 KSN720894 LCJ720894 LMF720894 LWB720894 MFX720894 MPT720894 MZP720894 NJL720894 NTH720894 ODD720894 OMZ720894 OWV720894 PGR720894 PQN720894 QAJ720894 QKF720894 QUB720894 RDX720894 RNT720894 RXP720894 SHL720894 SRH720894 TBD720894 TKZ720894 TUV720894 UER720894 UON720894 UYJ720894 VIF720894 VSB720894 WBX720894 WLT720894 WVP720894 N786430 JD786430 SZ786430 ACV786430 AMR786430 AWN786430 BGJ786430 BQF786430 CAB786430 CJX786430 CTT786430 DDP786430 DNL786430 DXH786430 EHD786430 EQZ786430 FAV786430 FKR786430 FUN786430 GEJ786430 GOF786430 GYB786430 HHX786430 HRT786430 IBP786430 ILL786430 IVH786430 JFD786430 JOZ786430 JYV786430 KIR786430 KSN786430 LCJ786430 LMF786430 LWB786430 MFX786430 MPT786430 MZP786430 NJL786430 NTH786430 ODD786430 OMZ786430 OWV786430 PGR786430 PQN786430 QAJ786430 QKF786430 QUB786430 RDX786430 RNT786430 RXP786430 SHL786430 SRH786430 TBD786430 TKZ786430 TUV786430 UER786430 UON786430 UYJ786430 VIF786430 VSB786430 WBX786430 WLT786430 WVP786430 N851966 JD851966 SZ851966 ACV851966 AMR851966 AWN851966 BGJ851966 BQF851966 CAB851966 CJX851966 CTT851966 DDP851966 DNL851966 DXH851966 EHD851966 EQZ851966 FAV851966 FKR851966 FUN851966 GEJ851966 GOF851966 GYB851966 HHX851966 HRT851966 IBP851966 ILL851966 IVH851966 JFD851966 JOZ851966 JYV851966 KIR851966 KSN851966 LCJ851966 LMF851966 LWB851966 MFX851966 MPT851966 MZP851966 NJL851966 NTH851966 ODD851966 OMZ851966 OWV851966 PGR851966 PQN851966 QAJ851966 QKF851966 QUB851966 RDX851966 RNT851966 RXP851966 SHL851966 SRH851966 TBD851966 TKZ851966 TUV851966 UER851966 UON851966 UYJ851966 VIF851966 VSB851966 WBX851966 WLT851966 WVP851966 N917502 JD917502 SZ917502 ACV917502 AMR917502 AWN917502 BGJ917502 BQF917502 CAB917502 CJX917502 CTT917502 DDP917502 DNL917502 DXH917502 EHD917502 EQZ917502 FAV917502 FKR917502 FUN917502 GEJ917502 GOF917502 GYB917502 HHX917502 HRT917502 IBP917502 ILL917502 IVH917502 JFD917502 JOZ917502 JYV917502 KIR917502 KSN917502 LCJ917502 LMF917502 LWB917502 MFX917502 MPT917502 MZP917502 NJL917502 NTH917502 ODD917502 OMZ917502 OWV917502 PGR917502 PQN917502 QAJ917502 QKF917502 QUB917502 RDX917502 RNT917502 RXP917502 SHL917502 SRH917502 TBD917502 TKZ917502 TUV917502 UER917502 UON917502 UYJ917502 VIF917502 VSB917502 WBX917502 WLT917502 WVP917502 N983038 JD983038 SZ983038 ACV983038 AMR983038 AWN983038 BGJ983038 BQF983038 CAB983038 CJX983038 CTT983038 DDP983038 DNL983038 DXH983038 EHD983038 EQZ983038 FAV983038 FKR983038 FUN983038 GEJ983038 GOF983038 GYB983038 HHX983038 HRT983038 IBP983038 ILL983038 IVH983038 JFD983038 JOZ983038 JYV983038 KIR983038 KSN983038 LCJ983038 LMF983038 LWB983038 MFX983038 MPT983038 MZP983038 NJL983038 NTH983038 ODD983038 OMZ983038 OWV983038 PGR983038 PQN983038 QAJ983038 QKF983038 QUB983038 RDX983038 RNT983038 RXP983038 SHL983038 SRH983038 TBD983038 TKZ983038 TUV983038 UER983038 UON983038 UYJ983038 VIF983038 VSB983038 WBX983038 WLT983038 WVP983038 SHC983048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JG65534 TC65534 ACY65534 AMU65534 AWQ65534 BGM65534 BQI65534 CAE65534 CKA65534 CTW65534 DDS65534 DNO65534 DXK65534 EHG65534 ERC65534 FAY65534 FKU65534 FUQ65534 GEM65534 GOI65534 GYE65534 HIA65534 HRW65534 IBS65534 ILO65534 IVK65534 JFG65534 JPC65534 JYY65534 KIU65534 KSQ65534 LCM65534 LMI65534 LWE65534 MGA65534 MPW65534 MZS65534 NJO65534 NTK65534 ODG65534 ONC65534 OWY65534 PGU65534 PQQ65534 QAM65534 QKI65534 QUE65534 REA65534 RNW65534 RXS65534 SHO65534 SRK65534 TBG65534 TLC65534 TUY65534 UEU65534 UOQ65534 UYM65534 VII65534 VSE65534 WCA65534 WLW65534 WVS65534 JG131070 TC131070 ACY131070 AMU131070 AWQ131070 BGM131070 BQI131070 CAE131070 CKA131070 CTW131070 DDS131070 DNO131070 DXK131070 EHG131070 ERC131070 FAY131070 FKU131070 FUQ131070 GEM131070 GOI131070 GYE131070 HIA131070 HRW131070 IBS131070 ILO131070 IVK131070 JFG131070 JPC131070 JYY131070 KIU131070 KSQ131070 LCM131070 LMI131070 LWE131070 MGA131070 MPW131070 MZS131070 NJO131070 NTK131070 ODG131070 ONC131070 OWY131070 PGU131070 PQQ131070 QAM131070 QKI131070 QUE131070 REA131070 RNW131070 RXS131070 SHO131070 SRK131070 TBG131070 TLC131070 TUY131070 UEU131070 UOQ131070 UYM131070 VII131070 VSE131070 WCA131070 WLW131070 WVS131070 JG196606 TC196606 ACY196606 AMU196606 AWQ196606 BGM196606 BQI196606 CAE196606 CKA196606 CTW196606 DDS196606 DNO196606 DXK196606 EHG196606 ERC196606 FAY196606 FKU196606 FUQ196606 GEM196606 GOI196606 GYE196606 HIA196606 HRW196606 IBS196606 ILO196606 IVK196606 JFG196606 JPC196606 JYY196606 KIU196606 KSQ196606 LCM196606 LMI196606 LWE196606 MGA196606 MPW196606 MZS196606 NJO196606 NTK196606 ODG196606 ONC196606 OWY196606 PGU196606 PQQ196606 QAM196606 QKI196606 QUE196606 REA196606 RNW196606 RXS196606 SHO196606 SRK196606 TBG196606 TLC196606 TUY196606 UEU196606 UOQ196606 UYM196606 VII196606 VSE196606 WCA196606 WLW196606 WVS196606 JG262142 TC262142 ACY262142 AMU262142 AWQ262142 BGM262142 BQI262142 CAE262142 CKA262142 CTW262142 DDS262142 DNO262142 DXK262142 EHG262142 ERC262142 FAY262142 FKU262142 FUQ262142 GEM262142 GOI262142 GYE262142 HIA262142 HRW262142 IBS262142 ILO262142 IVK262142 JFG262142 JPC262142 JYY262142 KIU262142 KSQ262142 LCM262142 LMI262142 LWE262142 MGA262142 MPW262142 MZS262142 NJO262142 NTK262142 ODG262142 ONC262142 OWY262142 PGU262142 PQQ262142 QAM262142 QKI262142 QUE262142 REA262142 RNW262142 RXS262142 SHO262142 SRK262142 TBG262142 TLC262142 TUY262142 UEU262142 UOQ262142 UYM262142 VII262142 VSE262142 WCA262142 WLW262142 WVS262142 JG327678 TC327678 ACY327678 AMU327678 AWQ327678 BGM327678 BQI327678 CAE327678 CKA327678 CTW327678 DDS327678 DNO327678 DXK327678 EHG327678 ERC327678 FAY327678 FKU327678 FUQ327678 GEM327678 GOI327678 GYE327678 HIA327678 HRW327678 IBS327678 ILO327678 IVK327678 JFG327678 JPC327678 JYY327678 KIU327678 KSQ327678 LCM327678 LMI327678 LWE327678 MGA327678 MPW327678 MZS327678 NJO327678 NTK327678 ODG327678 ONC327678 OWY327678 PGU327678 PQQ327678 QAM327678 QKI327678 QUE327678 REA327678 RNW327678 RXS327678 SHO327678 SRK327678 TBG327678 TLC327678 TUY327678 UEU327678 UOQ327678 UYM327678 VII327678 VSE327678 WCA327678 WLW327678 WVS327678 JG393214 TC393214 ACY393214 AMU393214 AWQ393214 BGM393214 BQI393214 CAE393214 CKA393214 CTW393214 DDS393214 DNO393214 DXK393214 EHG393214 ERC393214 FAY393214 FKU393214 FUQ393214 GEM393214 GOI393214 GYE393214 HIA393214 HRW393214 IBS393214 ILO393214 IVK393214 JFG393214 JPC393214 JYY393214 KIU393214 KSQ393214 LCM393214 LMI393214 LWE393214 MGA393214 MPW393214 MZS393214 NJO393214 NTK393214 ODG393214 ONC393214 OWY393214 PGU393214 PQQ393214 QAM393214 QKI393214 QUE393214 REA393214 RNW393214 RXS393214 SHO393214 SRK393214 TBG393214 TLC393214 TUY393214 UEU393214 UOQ393214 UYM393214 VII393214 VSE393214 WCA393214 WLW393214 WVS393214 JG458750 TC458750 ACY458750 AMU458750 AWQ458750 BGM458750 BQI458750 CAE458750 CKA458750 CTW458750 DDS458750 DNO458750 DXK458750 EHG458750 ERC458750 FAY458750 FKU458750 FUQ458750 GEM458750 GOI458750 GYE458750 HIA458750 HRW458750 IBS458750 ILO458750 IVK458750 JFG458750 JPC458750 JYY458750 KIU458750 KSQ458750 LCM458750 LMI458750 LWE458750 MGA458750 MPW458750 MZS458750 NJO458750 NTK458750 ODG458750 ONC458750 OWY458750 PGU458750 PQQ458750 QAM458750 QKI458750 QUE458750 REA458750 RNW458750 RXS458750 SHO458750 SRK458750 TBG458750 TLC458750 TUY458750 UEU458750 UOQ458750 UYM458750 VII458750 VSE458750 WCA458750 WLW458750 WVS458750 JG524286 TC524286 ACY524286 AMU524286 AWQ524286 BGM524286 BQI524286 CAE524286 CKA524286 CTW524286 DDS524286 DNO524286 DXK524286 EHG524286 ERC524286 FAY524286 FKU524286 FUQ524286 GEM524286 GOI524286 GYE524286 HIA524286 HRW524286 IBS524286 ILO524286 IVK524286 JFG524286 JPC524286 JYY524286 KIU524286 KSQ524286 LCM524286 LMI524286 LWE524286 MGA524286 MPW524286 MZS524286 NJO524286 NTK524286 ODG524286 ONC524286 OWY524286 PGU524286 PQQ524286 QAM524286 QKI524286 QUE524286 REA524286 RNW524286 RXS524286 SHO524286 SRK524286 TBG524286 TLC524286 TUY524286 UEU524286 UOQ524286 UYM524286 VII524286 VSE524286 WCA524286 WLW524286 WVS524286 JG589822 TC589822 ACY589822 AMU589822 AWQ589822 BGM589822 BQI589822 CAE589822 CKA589822 CTW589822 DDS589822 DNO589822 DXK589822 EHG589822 ERC589822 FAY589822 FKU589822 FUQ589822 GEM589822 GOI589822 GYE589822 HIA589822 HRW589822 IBS589822 ILO589822 IVK589822 JFG589822 JPC589822 JYY589822 KIU589822 KSQ589822 LCM589822 LMI589822 LWE589822 MGA589822 MPW589822 MZS589822 NJO589822 NTK589822 ODG589822 ONC589822 OWY589822 PGU589822 PQQ589822 QAM589822 QKI589822 QUE589822 REA589822 RNW589822 RXS589822 SHO589822 SRK589822 TBG589822 TLC589822 TUY589822 UEU589822 UOQ589822 UYM589822 VII589822 VSE589822 WCA589822 WLW589822 WVS589822 JG655358 TC655358 ACY655358 AMU655358 AWQ655358 BGM655358 BQI655358 CAE655358 CKA655358 CTW655358 DDS655358 DNO655358 DXK655358 EHG655358 ERC655358 FAY655358 FKU655358 FUQ655358 GEM655358 GOI655358 GYE655358 HIA655358 HRW655358 IBS655358 ILO655358 IVK655358 JFG655358 JPC655358 JYY655358 KIU655358 KSQ655358 LCM655358 LMI655358 LWE655358 MGA655358 MPW655358 MZS655358 NJO655358 NTK655358 ODG655358 ONC655358 OWY655358 PGU655358 PQQ655358 QAM655358 QKI655358 QUE655358 REA655358 RNW655358 RXS655358 SHO655358 SRK655358 TBG655358 TLC655358 TUY655358 UEU655358 UOQ655358 UYM655358 VII655358 VSE655358 WCA655358 WLW655358 WVS655358 JG720894 TC720894 ACY720894 AMU720894 AWQ720894 BGM720894 BQI720894 CAE720894 CKA720894 CTW720894 DDS720894 DNO720894 DXK720894 EHG720894 ERC720894 FAY720894 FKU720894 FUQ720894 GEM720894 GOI720894 GYE720894 HIA720894 HRW720894 IBS720894 ILO720894 IVK720894 JFG720894 JPC720894 JYY720894 KIU720894 KSQ720894 LCM720894 LMI720894 LWE720894 MGA720894 MPW720894 MZS720894 NJO720894 NTK720894 ODG720894 ONC720894 OWY720894 PGU720894 PQQ720894 QAM720894 QKI720894 QUE720894 REA720894 RNW720894 RXS720894 SHO720894 SRK720894 TBG720894 TLC720894 TUY720894 UEU720894 UOQ720894 UYM720894 VII720894 VSE720894 WCA720894 WLW720894 WVS720894 JG786430 TC786430 ACY786430 AMU786430 AWQ786430 BGM786430 BQI786430 CAE786430 CKA786430 CTW786430 DDS786430 DNO786430 DXK786430 EHG786430 ERC786430 FAY786430 FKU786430 FUQ786430 GEM786430 GOI786430 GYE786430 HIA786430 HRW786430 IBS786430 ILO786430 IVK786430 JFG786430 JPC786430 JYY786430 KIU786430 KSQ786430 LCM786430 LMI786430 LWE786430 MGA786430 MPW786430 MZS786430 NJO786430 NTK786430 ODG786430 ONC786430 OWY786430 PGU786430 PQQ786430 QAM786430 QKI786430 QUE786430 REA786430 RNW786430 RXS786430 SHO786430 SRK786430 TBG786430 TLC786430 TUY786430 UEU786430 UOQ786430 UYM786430 VII786430 VSE786430 WCA786430 WLW786430 WVS786430 JG851966 TC851966 ACY851966 AMU851966 AWQ851966 BGM851966 BQI851966 CAE851966 CKA851966 CTW851966 DDS851966 DNO851966 DXK851966 EHG851966 ERC851966 FAY851966 FKU851966 FUQ851966 GEM851966 GOI851966 GYE851966 HIA851966 HRW851966 IBS851966 ILO851966 IVK851966 JFG851966 JPC851966 JYY851966 KIU851966 KSQ851966 LCM851966 LMI851966 LWE851966 MGA851966 MPW851966 MZS851966 NJO851966 NTK851966 ODG851966 ONC851966 OWY851966 PGU851966 PQQ851966 QAM851966 QKI851966 QUE851966 REA851966 RNW851966 RXS851966 SHO851966 SRK851966 TBG851966 TLC851966 TUY851966 UEU851966 UOQ851966 UYM851966 VII851966 VSE851966 WCA851966 WLW851966 WVS851966 JG917502 TC917502 ACY917502 AMU917502 AWQ917502 BGM917502 BQI917502 CAE917502 CKA917502 CTW917502 DDS917502 DNO917502 DXK917502 EHG917502 ERC917502 FAY917502 FKU917502 FUQ917502 GEM917502 GOI917502 GYE917502 HIA917502 HRW917502 IBS917502 ILO917502 IVK917502 JFG917502 JPC917502 JYY917502 KIU917502 KSQ917502 LCM917502 LMI917502 LWE917502 MGA917502 MPW917502 MZS917502 NJO917502 NTK917502 ODG917502 ONC917502 OWY917502 PGU917502 PQQ917502 QAM917502 QKI917502 QUE917502 REA917502 RNW917502 RXS917502 SHO917502 SRK917502 TBG917502 TLC917502 TUY917502 UEU917502 UOQ917502 UYM917502 VII917502 VSE917502 WCA917502 WLW917502 WVS917502 JG983038 TC983038 ACY983038 AMU983038 AWQ983038 BGM983038 BQI983038 CAE983038 CKA983038 CTW983038 DDS983038 DNO983038 DXK983038 EHG983038 ERC983038 FAY983038 FKU983038 FUQ983038 GEM983038 GOI983038 GYE983038 HIA983038 HRW983038 IBS983038 ILO983038 IVK983038 JFG983038 JPC983038 JYY983038 KIU983038 KSQ983038 LCM983038 LMI983038 LWE983038 MGA983038 MPW983038 MZS983038 NJO983038 NTK983038 ODG983038 ONC983038 OWY983038 PGU983038 PQQ983038 QAM983038 QKI983038 QUE983038 REA983038 RNW983038 RXS983038 SHO983038 SRK983038 TBG983038 TLC983038 TUY983038 UEU983038 UOQ983038 UYM983038 VII983038 VSE983038 WCA983038 WLW983038 WVS983038 SQY983048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B65539 IU65539 SQ65539 ACM65539 AMI65539 AWE65539 BGA65539 BPW65539 BZS65539 CJO65539 CTK65539 DDG65539 DNC65539 DWY65539 EGU65539 EQQ65539 FAM65539 FKI65539 FUE65539 GEA65539 GNW65539 GXS65539 HHO65539 HRK65539 IBG65539 ILC65539 IUY65539 JEU65539 JOQ65539 JYM65539 KII65539 KSE65539 LCA65539 LLW65539 LVS65539 MFO65539 MPK65539 MZG65539 NJC65539 NSY65539 OCU65539 OMQ65539 OWM65539 PGI65539 PQE65539 QAA65539 QJW65539 QTS65539 RDO65539 RNK65539 RXG65539 SHC65539 SQY65539 TAU65539 TKQ65539 TUM65539 UEI65539 UOE65539 UYA65539 VHW65539 VRS65539 WBO65539 WLK65539 WVG65539 B131075 IU131075 SQ131075 ACM131075 AMI131075 AWE131075 BGA131075 BPW131075 BZS131075 CJO131075 CTK131075 DDG131075 DNC131075 DWY131075 EGU131075 EQQ131075 FAM131075 FKI131075 FUE131075 GEA131075 GNW131075 GXS131075 HHO131075 HRK131075 IBG131075 ILC131075 IUY131075 JEU131075 JOQ131075 JYM131075 KII131075 KSE131075 LCA131075 LLW131075 LVS131075 MFO131075 MPK131075 MZG131075 NJC131075 NSY131075 OCU131075 OMQ131075 OWM131075 PGI131075 PQE131075 QAA131075 QJW131075 QTS131075 RDO131075 RNK131075 RXG131075 SHC131075 SQY131075 TAU131075 TKQ131075 TUM131075 UEI131075 UOE131075 UYA131075 VHW131075 VRS131075 WBO131075 WLK131075 WVG131075 B196611 IU196611 SQ196611 ACM196611 AMI196611 AWE196611 BGA196611 BPW196611 BZS196611 CJO196611 CTK196611 DDG196611 DNC196611 DWY196611 EGU196611 EQQ196611 FAM196611 FKI196611 FUE196611 GEA196611 GNW196611 GXS196611 HHO196611 HRK196611 IBG196611 ILC196611 IUY196611 JEU196611 JOQ196611 JYM196611 KII196611 KSE196611 LCA196611 LLW196611 LVS196611 MFO196611 MPK196611 MZG196611 NJC196611 NSY196611 OCU196611 OMQ196611 OWM196611 PGI196611 PQE196611 QAA196611 QJW196611 QTS196611 RDO196611 RNK196611 RXG196611 SHC196611 SQY196611 TAU196611 TKQ196611 TUM196611 UEI196611 UOE196611 UYA196611 VHW196611 VRS196611 WBO196611 WLK196611 WVG196611 B262147 IU262147 SQ262147 ACM262147 AMI262147 AWE262147 BGA262147 BPW262147 BZS262147 CJO262147 CTK262147 DDG262147 DNC262147 DWY262147 EGU262147 EQQ262147 FAM262147 FKI262147 FUE262147 GEA262147 GNW262147 GXS262147 HHO262147 HRK262147 IBG262147 ILC262147 IUY262147 JEU262147 JOQ262147 JYM262147 KII262147 KSE262147 LCA262147 LLW262147 LVS262147 MFO262147 MPK262147 MZG262147 NJC262147 NSY262147 OCU262147 OMQ262147 OWM262147 PGI262147 PQE262147 QAA262147 QJW262147 QTS262147 RDO262147 RNK262147 RXG262147 SHC262147 SQY262147 TAU262147 TKQ262147 TUM262147 UEI262147 UOE262147 UYA262147 VHW262147 VRS262147 WBO262147 WLK262147 WVG262147 B327683 IU327683 SQ327683 ACM327683 AMI327683 AWE327683 BGA327683 BPW327683 BZS327683 CJO327683 CTK327683 DDG327683 DNC327683 DWY327683 EGU327683 EQQ327683 FAM327683 FKI327683 FUE327683 GEA327683 GNW327683 GXS327683 HHO327683 HRK327683 IBG327683 ILC327683 IUY327683 JEU327683 JOQ327683 JYM327683 KII327683 KSE327683 LCA327683 LLW327683 LVS327683 MFO327683 MPK327683 MZG327683 NJC327683 NSY327683 OCU327683 OMQ327683 OWM327683 PGI327683 PQE327683 QAA327683 QJW327683 QTS327683 RDO327683 RNK327683 RXG327683 SHC327683 SQY327683 TAU327683 TKQ327683 TUM327683 UEI327683 UOE327683 UYA327683 VHW327683 VRS327683 WBO327683 WLK327683 WVG327683 B393219 IU393219 SQ393219 ACM393219 AMI393219 AWE393219 BGA393219 BPW393219 BZS393219 CJO393219 CTK393219 DDG393219 DNC393219 DWY393219 EGU393219 EQQ393219 FAM393219 FKI393219 FUE393219 GEA393219 GNW393219 GXS393219 HHO393219 HRK393219 IBG393219 ILC393219 IUY393219 JEU393219 JOQ393219 JYM393219 KII393219 KSE393219 LCA393219 LLW393219 LVS393219 MFO393219 MPK393219 MZG393219 NJC393219 NSY393219 OCU393219 OMQ393219 OWM393219 PGI393219 PQE393219 QAA393219 QJW393219 QTS393219 RDO393219 RNK393219 RXG393219 SHC393219 SQY393219 TAU393219 TKQ393219 TUM393219 UEI393219 UOE393219 UYA393219 VHW393219 VRS393219 WBO393219 WLK393219 WVG393219 B458755 IU458755 SQ458755 ACM458755 AMI458755 AWE458755 BGA458755 BPW458755 BZS458755 CJO458755 CTK458755 DDG458755 DNC458755 DWY458755 EGU458755 EQQ458755 FAM458755 FKI458755 FUE458755 GEA458755 GNW458755 GXS458755 HHO458755 HRK458755 IBG458755 ILC458755 IUY458755 JEU458755 JOQ458755 JYM458755 KII458755 KSE458755 LCA458755 LLW458755 LVS458755 MFO458755 MPK458755 MZG458755 NJC458755 NSY458755 OCU458755 OMQ458755 OWM458755 PGI458755 PQE458755 QAA458755 QJW458755 QTS458755 RDO458755 RNK458755 RXG458755 SHC458755 SQY458755 TAU458755 TKQ458755 TUM458755 UEI458755 UOE458755 UYA458755 VHW458755 VRS458755 WBO458755 WLK458755 WVG458755 B524291 IU524291 SQ524291 ACM524291 AMI524291 AWE524291 BGA524291 BPW524291 BZS524291 CJO524291 CTK524291 DDG524291 DNC524291 DWY524291 EGU524291 EQQ524291 FAM524291 FKI524291 FUE524291 GEA524291 GNW524291 GXS524291 HHO524291 HRK524291 IBG524291 ILC524291 IUY524291 JEU524291 JOQ524291 JYM524291 KII524291 KSE524291 LCA524291 LLW524291 LVS524291 MFO524291 MPK524291 MZG524291 NJC524291 NSY524291 OCU524291 OMQ524291 OWM524291 PGI524291 PQE524291 QAA524291 QJW524291 QTS524291 RDO524291 RNK524291 RXG524291 SHC524291 SQY524291 TAU524291 TKQ524291 TUM524291 UEI524291 UOE524291 UYA524291 VHW524291 VRS524291 WBO524291 WLK524291 WVG524291 B589827 IU589827 SQ589827 ACM589827 AMI589827 AWE589827 BGA589827 BPW589827 BZS589827 CJO589827 CTK589827 DDG589827 DNC589827 DWY589827 EGU589827 EQQ589827 FAM589827 FKI589827 FUE589827 GEA589827 GNW589827 GXS589827 HHO589827 HRK589827 IBG589827 ILC589827 IUY589827 JEU589827 JOQ589827 JYM589827 KII589827 KSE589827 LCA589827 LLW589827 LVS589827 MFO589827 MPK589827 MZG589827 NJC589827 NSY589827 OCU589827 OMQ589827 OWM589827 PGI589827 PQE589827 QAA589827 QJW589827 QTS589827 RDO589827 RNK589827 RXG589827 SHC589827 SQY589827 TAU589827 TKQ589827 TUM589827 UEI589827 UOE589827 UYA589827 VHW589827 VRS589827 WBO589827 WLK589827 WVG589827 B655363 IU655363 SQ655363 ACM655363 AMI655363 AWE655363 BGA655363 BPW655363 BZS655363 CJO655363 CTK655363 DDG655363 DNC655363 DWY655363 EGU655363 EQQ655363 FAM655363 FKI655363 FUE655363 GEA655363 GNW655363 GXS655363 HHO655363 HRK655363 IBG655363 ILC655363 IUY655363 JEU655363 JOQ655363 JYM655363 KII655363 KSE655363 LCA655363 LLW655363 LVS655363 MFO655363 MPK655363 MZG655363 NJC655363 NSY655363 OCU655363 OMQ655363 OWM655363 PGI655363 PQE655363 QAA655363 QJW655363 QTS655363 RDO655363 RNK655363 RXG655363 SHC655363 SQY655363 TAU655363 TKQ655363 TUM655363 UEI655363 UOE655363 UYA655363 VHW655363 VRS655363 WBO655363 WLK655363 WVG655363 B720899 IU720899 SQ720899 ACM720899 AMI720899 AWE720899 BGA720899 BPW720899 BZS720899 CJO720899 CTK720899 DDG720899 DNC720899 DWY720899 EGU720899 EQQ720899 FAM720899 FKI720899 FUE720899 GEA720899 GNW720899 GXS720899 HHO720899 HRK720899 IBG720899 ILC720899 IUY720899 JEU720899 JOQ720899 JYM720899 KII720899 KSE720899 LCA720899 LLW720899 LVS720899 MFO720899 MPK720899 MZG720899 NJC720899 NSY720899 OCU720899 OMQ720899 OWM720899 PGI720899 PQE720899 QAA720899 QJW720899 QTS720899 RDO720899 RNK720899 RXG720899 SHC720899 SQY720899 TAU720899 TKQ720899 TUM720899 UEI720899 UOE720899 UYA720899 VHW720899 VRS720899 WBO720899 WLK720899 WVG720899 B786435 IU786435 SQ786435 ACM786435 AMI786435 AWE786435 BGA786435 BPW786435 BZS786435 CJO786435 CTK786435 DDG786435 DNC786435 DWY786435 EGU786435 EQQ786435 FAM786435 FKI786435 FUE786435 GEA786435 GNW786435 GXS786435 HHO786435 HRK786435 IBG786435 ILC786435 IUY786435 JEU786435 JOQ786435 JYM786435 KII786435 KSE786435 LCA786435 LLW786435 LVS786435 MFO786435 MPK786435 MZG786435 NJC786435 NSY786435 OCU786435 OMQ786435 OWM786435 PGI786435 PQE786435 QAA786435 QJW786435 QTS786435 RDO786435 RNK786435 RXG786435 SHC786435 SQY786435 TAU786435 TKQ786435 TUM786435 UEI786435 UOE786435 UYA786435 VHW786435 VRS786435 WBO786435 WLK786435 WVG786435 B851971 IU851971 SQ851971 ACM851971 AMI851971 AWE851971 BGA851971 BPW851971 BZS851971 CJO851971 CTK851971 DDG851971 DNC851971 DWY851971 EGU851971 EQQ851971 FAM851971 FKI851971 FUE851971 GEA851971 GNW851971 GXS851971 HHO851971 HRK851971 IBG851971 ILC851971 IUY851971 JEU851971 JOQ851971 JYM851971 KII851971 KSE851971 LCA851971 LLW851971 LVS851971 MFO851971 MPK851971 MZG851971 NJC851971 NSY851971 OCU851971 OMQ851971 OWM851971 PGI851971 PQE851971 QAA851971 QJW851971 QTS851971 RDO851971 RNK851971 RXG851971 SHC851971 SQY851971 TAU851971 TKQ851971 TUM851971 UEI851971 UOE851971 UYA851971 VHW851971 VRS851971 WBO851971 WLK851971 WVG851971 B917507 IU917507 SQ917507 ACM917507 AMI917507 AWE917507 BGA917507 BPW917507 BZS917507 CJO917507 CTK917507 DDG917507 DNC917507 DWY917507 EGU917507 EQQ917507 FAM917507 FKI917507 FUE917507 GEA917507 GNW917507 GXS917507 HHO917507 HRK917507 IBG917507 ILC917507 IUY917507 JEU917507 JOQ917507 JYM917507 KII917507 KSE917507 LCA917507 LLW917507 LVS917507 MFO917507 MPK917507 MZG917507 NJC917507 NSY917507 OCU917507 OMQ917507 OWM917507 PGI917507 PQE917507 QAA917507 QJW917507 QTS917507 RDO917507 RNK917507 RXG917507 SHC917507 SQY917507 TAU917507 TKQ917507 TUM917507 UEI917507 UOE917507 UYA917507 VHW917507 VRS917507 WBO917507 WLK917507 WVG917507 B983043 IU983043 SQ983043 ACM983043 AMI983043 AWE983043 BGA983043 BPW983043 BZS983043 CJO983043 CTK983043 DDG983043 DNC983043 DWY983043 EGU983043 EQQ983043 FAM983043 FKI983043 FUE983043 GEA983043 GNW983043 GXS983043 HHO983043 HRK983043 IBG983043 ILC983043 IUY983043 JEU983043 JOQ983043 JYM983043 KII983043 KSE983043 LCA983043 LLW983043 LVS983043 MFO983043 MPK983043 MZG983043 NJC983043 NSY983043 OCU983043 OMQ983043 OWM983043 PGI983043 PQE983043 QAA983043 QJW983043 QTS983043 RDO983043 RNK983043 RXG983043 SHC983043 SQY983043 TAU983043 TKQ983043 TUM983043 UEI983043 UOE983043 UYA983043 VHW983043 VRS983043 WBO983043 WLK983043 WVG983043 VRS983048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F65539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F131075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F196611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F262147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F327683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F393219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F458755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F524291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F589827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F655363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F720899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F786435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F851971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F917507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F983043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WBO983048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J65539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J131075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J196611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J262147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J327683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J393219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J458755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J524291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J589827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J655363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J720899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J786435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J851971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J917507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J983043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WLK983048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N65539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N131075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N196611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N262147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N327683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N393219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N458755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N524291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N589827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N655363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N720899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N786435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N851971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N917507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N983043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TUM983048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F65544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F131080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F196616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F262152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F327688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F393224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F458760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F524296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F589832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F655368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F720904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F786440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F851976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F917512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F983048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UEI983048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J65544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J131080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J196616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J262152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J327688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J393224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J458760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J524296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J589832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J655368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J720904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J786440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J851976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J917512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J983048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UOE983048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N65544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N131080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N196616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N262152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N327688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N393224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N458760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N524296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N589832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N655368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N720904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N786440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N851976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N917512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N983048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TAU983048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UYA983048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WVG16 B65544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B131080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B196616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B262152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B327688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B393224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B458760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B524296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B589832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B655368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B720904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B786440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B851976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B917512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B983048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xm:sqref>
        </x14:dataValidation>
        <x14:dataValidation type="list" allowBlank="1" showInputMessage="1" showErrorMessage="1" xr:uid="{00000000-0002-0000-1500-000007000000}">
          <x14:formula1>
            <xm:f>PivotPerformance</xm:f>
          </x14:formula1>
          <xm:sqref>TKR983047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C65533:D65533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C131069:D131069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C196605:D196605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C262141:D262141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C327677:D327677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C393213:D393213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C458749:D458749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C524285:D524285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C589821:D589821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C655357:D655357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C720893:D720893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C786429:D786429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C851965:D851965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C917501:D917501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C983037:D983037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WLL983037 WVH983037 VHX983047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WVH983047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G65533:H65533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G131069:H131069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G196605:H196605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G262141:H262141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G327677:H327677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G393213:H393213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G458749:H458749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G524285:H524285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G589821:H589821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G655357:H655357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G720893:H720893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G786429:H786429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G851965:H851965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G917501:H917501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G983037:H983037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WVK983037 RNL983047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K65533:L65533 JB65533 SX65533 ACT65533 AMP65533 AWL65533 BGH65533 BQD65533 BZZ65533 CJV65533 CTR65533 DDN65533 DNJ65533 DXF65533 EHB65533 EQX65533 FAT65533 FKP65533 FUL65533 GEH65533 GOD65533 GXZ65533 HHV65533 HRR65533 IBN65533 ILJ65533 IVF65533 JFB65533 JOX65533 JYT65533 KIP65533 KSL65533 LCH65533 LMD65533 LVZ65533 MFV65533 MPR65533 MZN65533 NJJ65533 NTF65533 ODB65533 OMX65533 OWT65533 PGP65533 PQL65533 QAH65533 QKD65533 QTZ65533 RDV65533 RNR65533 RXN65533 SHJ65533 SRF65533 TBB65533 TKX65533 TUT65533 UEP65533 UOL65533 UYH65533 VID65533 VRZ65533 WBV65533 WLR65533 WVN65533 K131069:L131069 JB131069 SX131069 ACT131069 AMP131069 AWL131069 BGH131069 BQD131069 BZZ131069 CJV131069 CTR131069 DDN131069 DNJ131069 DXF131069 EHB131069 EQX131069 FAT131069 FKP131069 FUL131069 GEH131069 GOD131069 GXZ131069 HHV131069 HRR131069 IBN131069 ILJ131069 IVF131069 JFB131069 JOX131069 JYT131069 KIP131069 KSL131069 LCH131069 LMD131069 LVZ131069 MFV131069 MPR131069 MZN131069 NJJ131069 NTF131069 ODB131069 OMX131069 OWT131069 PGP131069 PQL131069 QAH131069 QKD131069 QTZ131069 RDV131069 RNR131069 RXN131069 SHJ131069 SRF131069 TBB131069 TKX131069 TUT131069 UEP131069 UOL131069 UYH131069 VID131069 VRZ131069 WBV131069 WLR131069 WVN131069 K196605:L196605 JB196605 SX196605 ACT196605 AMP196605 AWL196605 BGH196605 BQD196605 BZZ196605 CJV196605 CTR196605 DDN196605 DNJ196605 DXF196605 EHB196605 EQX196605 FAT196605 FKP196605 FUL196605 GEH196605 GOD196605 GXZ196605 HHV196605 HRR196605 IBN196605 ILJ196605 IVF196605 JFB196605 JOX196605 JYT196605 KIP196605 KSL196605 LCH196605 LMD196605 LVZ196605 MFV196605 MPR196605 MZN196605 NJJ196605 NTF196605 ODB196605 OMX196605 OWT196605 PGP196605 PQL196605 QAH196605 QKD196605 QTZ196605 RDV196605 RNR196605 RXN196605 SHJ196605 SRF196605 TBB196605 TKX196605 TUT196605 UEP196605 UOL196605 UYH196605 VID196605 VRZ196605 WBV196605 WLR196605 WVN196605 K262141:L262141 JB262141 SX262141 ACT262141 AMP262141 AWL262141 BGH262141 BQD262141 BZZ262141 CJV262141 CTR262141 DDN262141 DNJ262141 DXF262141 EHB262141 EQX262141 FAT262141 FKP262141 FUL262141 GEH262141 GOD262141 GXZ262141 HHV262141 HRR262141 IBN262141 ILJ262141 IVF262141 JFB262141 JOX262141 JYT262141 KIP262141 KSL262141 LCH262141 LMD262141 LVZ262141 MFV262141 MPR262141 MZN262141 NJJ262141 NTF262141 ODB262141 OMX262141 OWT262141 PGP262141 PQL262141 QAH262141 QKD262141 QTZ262141 RDV262141 RNR262141 RXN262141 SHJ262141 SRF262141 TBB262141 TKX262141 TUT262141 UEP262141 UOL262141 UYH262141 VID262141 VRZ262141 WBV262141 WLR262141 WVN262141 K327677:L327677 JB327677 SX327677 ACT327677 AMP327677 AWL327677 BGH327677 BQD327677 BZZ327677 CJV327677 CTR327677 DDN327677 DNJ327677 DXF327677 EHB327677 EQX327677 FAT327677 FKP327677 FUL327677 GEH327677 GOD327677 GXZ327677 HHV327677 HRR327677 IBN327677 ILJ327677 IVF327677 JFB327677 JOX327677 JYT327677 KIP327677 KSL327677 LCH327677 LMD327677 LVZ327677 MFV327677 MPR327677 MZN327677 NJJ327677 NTF327677 ODB327677 OMX327677 OWT327677 PGP327677 PQL327677 QAH327677 QKD327677 QTZ327677 RDV327677 RNR327677 RXN327677 SHJ327677 SRF327677 TBB327677 TKX327677 TUT327677 UEP327677 UOL327677 UYH327677 VID327677 VRZ327677 WBV327677 WLR327677 WVN327677 K393213:L393213 JB393213 SX393213 ACT393213 AMP393213 AWL393213 BGH393213 BQD393213 BZZ393213 CJV393213 CTR393213 DDN393213 DNJ393213 DXF393213 EHB393213 EQX393213 FAT393213 FKP393213 FUL393213 GEH393213 GOD393213 GXZ393213 HHV393213 HRR393213 IBN393213 ILJ393213 IVF393213 JFB393213 JOX393213 JYT393213 KIP393213 KSL393213 LCH393213 LMD393213 LVZ393213 MFV393213 MPR393213 MZN393213 NJJ393213 NTF393213 ODB393213 OMX393213 OWT393213 PGP393213 PQL393213 QAH393213 QKD393213 QTZ393213 RDV393213 RNR393213 RXN393213 SHJ393213 SRF393213 TBB393213 TKX393213 TUT393213 UEP393213 UOL393213 UYH393213 VID393213 VRZ393213 WBV393213 WLR393213 WVN393213 K458749:L458749 JB458749 SX458749 ACT458749 AMP458749 AWL458749 BGH458749 BQD458749 BZZ458749 CJV458749 CTR458749 DDN458749 DNJ458749 DXF458749 EHB458749 EQX458749 FAT458749 FKP458749 FUL458749 GEH458749 GOD458749 GXZ458749 HHV458749 HRR458749 IBN458749 ILJ458749 IVF458749 JFB458749 JOX458749 JYT458749 KIP458749 KSL458749 LCH458749 LMD458749 LVZ458749 MFV458749 MPR458749 MZN458749 NJJ458749 NTF458749 ODB458749 OMX458749 OWT458749 PGP458749 PQL458749 QAH458749 QKD458749 QTZ458749 RDV458749 RNR458749 RXN458749 SHJ458749 SRF458749 TBB458749 TKX458749 TUT458749 UEP458749 UOL458749 UYH458749 VID458749 VRZ458749 WBV458749 WLR458749 WVN458749 K524285:L524285 JB524285 SX524285 ACT524285 AMP524285 AWL524285 BGH524285 BQD524285 BZZ524285 CJV524285 CTR524285 DDN524285 DNJ524285 DXF524285 EHB524285 EQX524285 FAT524285 FKP524285 FUL524285 GEH524285 GOD524285 GXZ524285 HHV524285 HRR524285 IBN524285 ILJ524285 IVF524285 JFB524285 JOX524285 JYT524285 KIP524285 KSL524285 LCH524285 LMD524285 LVZ524285 MFV524285 MPR524285 MZN524285 NJJ524285 NTF524285 ODB524285 OMX524285 OWT524285 PGP524285 PQL524285 QAH524285 QKD524285 QTZ524285 RDV524285 RNR524285 RXN524285 SHJ524285 SRF524285 TBB524285 TKX524285 TUT524285 UEP524285 UOL524285 UYH524285 VID524285 VRZ524285 WBV524285 WLR524285 WVN524285 K589821:L589821 JB589821 SX589821 ACT589821 AMP589821 AWL589821 BGH589821 BQD589821 BZZ589821 CJV589821 CTR589821 DDN589821 DNJ589821 DXF589821 EHB589821 EQX589821 FAT589821 FKP589821 FUL589821 GEH589821 GOD589821 GXZ589821 HHV589821 HRR589821 IBN589821 ILJ589821 IVF589821 JFB589821 JOX589821 JYT589821 KIP589821 KSL589821 LCH589821 LMD589821 LVZ589821 MFV589821 MPR589821 MZN589821 NJJ589821 NTF589821 ODB589821 OMX589821 OWT589821 PGP589821 PQL589821 QAH589821 QKD589821 QTZ589821 RDV589821 RNR589821 RXN589821 SHJ589821 SRF589821 TBB589821 TKX589821 TUT589821 UEP589821 UOL589821 UYH589821 VID589821 VRZ589821 WBV589821 WLR589821 WVN589821 K655357:L655357 JB655357 SX655357 ACT655357 AMP655357 AWL655357 BGH655357 BQD655357 BZZ655357 CJV655357 CTR655357 DDN655357 DNJ655357 DXF655357 EHB655357 EQX655357 FAT655357 FKP655357 FUL655357 GEH655357 GOD655357 GXZ655357 HHV655357 HRR655357 IBN655357 ILJ655357 IVF655357 JFB655357 JOX655357 JYT655357 KIP655357 KSL655357 LCH655357 LMD655357 LVZ655357 MFV655357 MPR655357 MZN655357 NJJ655357 NTF655357 ODB655357 OMX655357 OWT655357 PGP655357 PQL655357 QAH655357 QKD655357 QTZ655357 RDV655357 RNR655357 RXN655357 SHJ655357 SRF655357 TBB655357 TKX655357 TUT655357 UEP655357 UOL655357 UYH655357 VID655357 VRZ655357 WBV655357 WLR655357 WVN655357 K720893:L720893 JB720893 SX720893 ACT720893 AMP720893 AWL720893 BGH720893 BQD720893 BZZ720893 CJV720893 CTR720893 DDN720893 DNJ720893 DXF720893 EHB720893 EQX720893 FAT720893 FKP720893 FUL720893 GEH720893 GOD720893 GXZ720893 HHV720893 HRR720893 IBN720893 ILJ720893 IVF720893 JFB720893 JOX720893 JYT720893 KIP720893 KSL720893 LCH720893 LMD720893 LVZ720893 MFV720893 MPR720893 MZN720893 NJJ720893 NTF720893 ODB720893 OMX720893 OWT720893 PGP720893 PQL720893 QAH720893 QKD720893 QTZ720893 RDV720893 RNR720893 RXN720893 SHJ720893 SRF720893 TBB720893 TKX720893 TUT720893 UEP720893 UOL720893 UYH720893 VID720893 VRZ720893 WBV720893 WLR720893 WVN720893 K786429:L786429 JB786429 SX786429 ACT786429 AMP786429 AWL786429 BGH786429 BQD786429 BZZ786429 CJV786429 CTR786429 DDN786429 DNJ786429 DXF786429 EHB786429 EQX786429 FAT786429 FKP786429 FUL786429 GEH786429 GOD786429 GXZ786429 HHV786429 HRR786429 IBN786429 ILJ786429 IVF786429 JFB786429 JOX786429 JYT786429 KIP786429 KSL786429 LCH786429 LMD786429 LVZ786429 MFV786429 MPR786429 MZN786429 NJJ786429 NTF786429 ODB786429 OMX786429 OWT786429 PGP786429 PQL786429 QAH786429 QKD786429 QTZ786429 RDV786429 RNR786429 RXN786429 SHJ786429 SRF786429 TBB786429 TKX786429 TUT786429 UEP786429 UOL786429 UYH786429 VID786429 VRZ786429 WBV786429 WLR786429 WVN786429 K851965:L851965 JB851965 SX851965 ACT851965 AMP851965 AWL851965 BGH851965 BQD851965 BZZ851965 CJV851965 CTR851965 DDN851965 DNJ851965 DXF851965 EHB851965 EQX851965 FAT851965 FKP851965 FUL851965 GEH851965 GOD851965 GXZ851965 HHV851965 HRR851965 IBN851965 ILJ851965 IVF851965 JFB851965 JOX851965 JYT851965 KIP851965 KSL851965 LCH851965 LMD851965 LVZ851965 MFV851965 MPR851965 MZN851965 NJJ851965 NTF851965 ODB851965 OMX851965 OWT851965 PGP851965 PQL851965 QAH851965 QKD851965 QTZ851965 RDV851965 RNR851965 RXN851965 SHJ851965 SRF851965 TBB851965 TKX851965 TUT851965 UEP851965 UOL851965 UYH851965 VID851965 VRZ851965 WBV851965 WLR851965 WVN851965 K917501:L917501 JB917501 SX917501 ACT917501 AMP917501 AWL917501 BGH917501 BQD917501 BZZ917501 CJV917501 CTR917501 DDN917501 DNJ917501 DXF917501 EHB917501 EQX917501 FAT917501 FKP917501 FUL917501 GEH917501 GOD917501 GXZ917501 HHV917501 HRR917501 IBN917501 ILJ917501 IVF917501 JFB917501 JOX917501 JYT917501 KIP917501 KSL917501 LCH917501 LMD917501 LVZ917501 MFV917501 MPR917501 MZN917501 NJJ917501 NTF917501 ODB917501 OMX917501 OWT917501 PGP917501 PQL917501 QAH917501 QKD917501 QTZ917501 RDV917501 RNR917501 RXN917501 SHJ917501 SRF917501 TBB917501 TKX917501 TUT917501 UEP917501 UOL917501 UYH917501 VID917501 VRZ917501 WBV917501 WLR917501 WVN917501 K983037:L983037 JB983037 SX983037 ACT983037 AMP983037 AWL983037 BGH983037 BQD983037 BZZ983037 CJV983037 CTR983037 DDN983037 DNJ983037 DXF983037 EHB983037 EQX983037 FAT983037 FKP983037 FUL983037 GEH983037 GOD983037 GXZ983037 HHV983037 HRR983037 IBN983037 ILJ983037 IVF983037 JFB983037 JOX983037 JYT983037 KIP983037 KSL983037 LCH983037 LMD983037 LVZ983037 MFV983037 MPR983037 MZN983037 NJJ983037 NTF983037 ODB983037 OMX983037 OWT983037 PGP983037 PQL983037 QAH983037 QKD983037 QTZ983037 RDV983037 RNR983037 RXN983037 SHJ983037 SRF983037 TBB983037 TKX983037 TUT983037 UEP983037 UOL983037 UYH983037 VID983037 VRZ983037 WBV983037 WLR983037 WVN983037 RXH983047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O65533:P65533 JE65533 TA65533 ACW65533 AMS65533 AWO65533 BGK65533 BQG65533 CAC65533 CJY65533 CTU65533 DDQ65533 DNM65533 DXI65533 EHE65533 ERA65533 FAW65533 FKS65533 FUO65533 GEK65533 GOG65533 GYC65533 HHY65533 HRU65533 IBQ65533 ILM65533 IVI65533 JFE65533 JPA65533 JYW65533 KIS65533 KSO65533 LCK65533 LMG65533 LWC65533 MFY65533 MPU65533 MZQ65533 NJM65533 NTI65533 ODE65533 ONA65533 OWW65533 PGS65533 PQO65533 QAK65533 QKG65533 QUC65533 RDY65533 RNU65533 RXQ65533 SHM65533 SRI65533 TBE65533 TLA65533 TUW65533 UES65533 UOO65533 UYK65533 VIG65533 VSC65533 WBY65533 WLU65533 WVQ65533 O131069:P131069 JE131069 TA131069 ACW131069 AMS131069 AWO131069 BGK131069 BQG131069 CAC131069 CJY131069 CTU131069 DDQ131069 DNM131069 DXI131069 EHE131069 ERA131069 FAW131069 FKS131069 FUO131069 GEK131069 GOG131069 GYC131069 HHY131069 HRU131069 IBQ131069 ILM131069 IVI131069 JFE131069 JPA131069 JYW131069 KIS131069 KSO131069 LCK131069 LMG131069 LWC131069 MFY131069 MPU131069 MZQ131069 NJM131069 NTI131069 ODE131069 ONA131069 OWW131069 PGS131069 PQO131069 QAK131069 QKG131069 QUC131069 RDY131069 RNU131069 RXQ131069 SHM131069 SRI131069 TBE131069 TLA131069 TUW131069 UES131069 UOO131069 UYK131069 VIG131069 VSC131069 WBY131069 WLU131069 WVQ131069 O196605:P196605 JE196605 TA196605 ACW196605 AMS196605 AWO196605 BGK196605 BQG196605 CAC196605 CJY196605 CTU196605 DDQ196605 DNM196605 DXI196605 EHE196605 ERA196605 FAW196605 FKS196605 FUO196605 GEK196605 GOG196605 GYC196605 HHY196605 HRU196605 IBQ196605 ILM196605 IVI196605 JFE196605 JPA196605 JYW196605 KIS196605 KSO196605 LCK196605 LMG196605 LWC196605 MFY196605 MPU196605 MZQ196605 NJM196605 NTI196605 ODE196605 ONA196605 OWW196605 PGS196605 PQO196605 QAK196605 QKG196605 QUC196605 RDY196605 RNU196605 RXQ196605 SHM196605 SRI196605 TBE196605 TLA196605 TUW196605 UES196605 UOO196605 UYK196605 VIG196605 VSC196605 WBY196605 WLU196605 WVQ196605 O262141:P262141 JE262141 TA262141 ACW262141 AMS262141 AWO262141 BGK262141 BQG262141 CAC262141 CJY262141 CTU262141 DDQ262141 DNM262141 DXI262141 EHE262141 ERA262141 FAW262141 FKS262141 FUO262141 GEK262141 GOG262141 GYC262141 HHY262141 HRU262141 IBQ262141 ILM262141 IVI262141 JFE262141 JPA262141 JYW262141 KIS262141 KSO262141 LCK262141 LMG262141 LWC262141 MFY262141 MPU262141 MZQ262141 NJM262141 NTI262141 ODE262141 ONA262141 OWW262141 PGS262141 PQO262141 QAK262141 QKG262141 QUC262141 RDY262141 RNU262141 RXQ262141 SHM262141 SRI262141 TBE262141 TLA262141 TUW262141 UES262141 UOO262141 UYK262141 VIG262141 VSC262141 WBY262141 WLU262141 WVQ262141 O327677:P327677 JE327677 TA327677 ACW327677 AMS327677 AWO327677 BGK327677 BQG327677 CAC327677 CJY327677 CTU327677 DDQ327677 DNM327677 DXI327677 EHE327677 ERA327677 FAW327677 FKS327677 FUO327677 GEK327677 GOG327677 GYC327677 HHY327677 HRU327677 IBQ327677 ILM327677 IVI327677 JFE327677 JPA327677 JYW327677 KIS327677 KSO327677 LCK327677 LMG327677 LWC327677 MFY327677 MPU327677 MZQ327677 NJM327677 NTI327677 ODE327677 ONA327677 OWW327677 PGS327677 PQO327677 QAK327677 QKG327677 QUC327677 RDY327677 RNU327677 RXQ327677 SHM327677 SRI327677 TBE327677 TLA327677 TUW327677 UES327677 UOO327677 UYK327677 VIG327677 VSC327677 WBY327677 WLU327677 WVQ327677 O393213:P393213 JE393213 TA393213 ACW393213 AMS393213 AWO393213 BGK393213 BQG393213 CAC393213 CJY393213 CTU393213 DDQ393213 DNM393213 DXI393213 EHE393213 ERA393213 FAW393213 FKS393213 FUO393213 GEK393213 GOG393213 GYC393213 HHY393213 HRU393213 IBQ393213 ILM393213 IVI393213 JFE393213 JPA393213 JYW393213 KIS393213 KSO393213 LCK393213 LMG393213 LWC393213 MFY393213 MPU393213 MZQ393213 NJM393213 NTI393213 ODE393213 ONA393213 OWW393213 PGS393213 PQO393213 QAK393213 QKG393213 QUC393213 RDY393213 RNU393213 RXQ393213 SHM393213 SRI393213 TBE393213 TLA393213 TUW393213 UES393213 UOO393213 UYK393213 VIG393213 VSC393213 WBY393213 WLU393213 WVQ393213 O458749:P458749 JE458749 TA458749 ACW458749 AMS458749 AWO458749 BGK458749 BQG458749 CAC458749 CJY458749 CTU458749 DDQ458749 DNM458749 DXI458749 EHE458749 ERA458749 FAW458749 FKS458749 FUO458749 GEK458749 GOG458749 GYC458749 HHY458749 HRU458749 IBQ458749 ILM458749 IVI458749 JFE458749 JPA458749 JYW458749 KIS458749 KSO458749 LCK458749 LMG458749 LWC458749 MFY458749 MPU458749 MZQ458749 NJM458749 NTI458749 ODE458749 ONA458749 OWW458749 PGS458749 PQO458749 QAK458749 QKG458749 QUC458749 RDY458749 RNU458749 RXQ458749 SHM458749 SRI458749 TBE458749 TLA458749 TUW458749 UES458749 UOO458749 UYK458749 VIG458749 VSC458749 WBY458749 WLU458749 WVQ458749 O524285:P524285 JE524285 TA524285 ACW524285 AMS524285 AWO524285 BGK524285 BQG524285 CAC524285 CJY524285 CTU524285 DDQ524285 DNM524285 DXI524285 EHE524285 ERA524285 FAW524285 FKS524285 FUO524285 GEK524285 GOG524285 GYC524285 HHY524285 HRU524285 IBQ524285 ILM524285 IVI524285 JFE524285 JPA524285 JYW524285 KIS524285 KSO524285 LCK524285 LMG524285 LWC524285 MFY524285 MPU524285 MZQ524285 NJM524285 NTI524285 ODE524285 ONA524285 OWW524285 PGS524285 PQO524285 QAK524285 QKG524285 QUC524285 RDY524285 RNU524285 RXQ524285 SHM524285 SRI524285 TBE524285 TLA524285 TUW524285 UES524285 UOO524285 UYK524285 VIG524285 VSC524285 WBY524285 WLU524285 WVQ524285 O589821:P589821 JE589821 TA589821 ACW589821 AMS589821 AWO589821 BGK589821 BQG589821 CAC589821 CJY589821 CTU589821 DDQ589821 DNM589821 DXI589821 EHE589821 ERA589821 FAW589821 FKS589821 FUO589821 GEK589821 GOG589821 GYC589821 HHY589821 HRU589821 IBQ589821 ILM589821 IVI589821 JFE589821 JPA589821 JYW589821 KIS589821 KSO589821 LCK589821 LMG589821 LWC589821 MFY589821 MPU589821 MZQ589821 NJM589821 NTI589821 ODE589821 ONA589821 OWW589821 PGS589821 PQO589821 QAK589821 QKG589821 QUC589821 RDY589821 RNU589821 RXQ589821 SHM589821 SRI589821 TBE589821 TLA589821 TUW589821 UES589821 UOO589821 UYK589821 VIG589821 VSC589821 WBY589821 WLU589821 WVQ589821 O655357:P655357 JE655357 TA655357 ACW655357 AMS655357 AWO655357 BGK655357 BQG655357 CAC655357 CJY655357 CTU655357 DDQ655357 DNM655357 DXI655357 EHE655357 ERA655357 FAW655357 FKS655357 FUO655357 GEK655357 GOG655357 GYC655357 HHY655357 HRU655357 IBQ655357 ILM655357 IVI655357 JFE655357 JPA655357 JYW655357 KIS655357 KSO655357 LCK655357 LMG655357 LWC655357 MFY655357 MPU655357 MZQ655357 NJM655357 NTI655357 ODE655357 ONA655357 OWW655357 PGS655357 PQO655357 QAK655357 QKG655357 QUC655357 RDY655357 RNU655357 RXQ655357 SHM655357 SRI655357 TBE655357 TLA655357 TUW655357 UES655357 UOO655357 UYK655357 VIG655357 VSC655357 WBY655357 WLU655357 WVQ655357 O720893:P720893 JE720893 TA720893 ACW720893 AMS720893 AWO720893 BGK720893 BQG720893 CAC720893 CJY720893 CTU720893 DDQ720893 DNM720893 DXI720893 EHE720893 ERA720893 FAW720893 FKS720893 FUO720893 GEK720893 GOG720893 GYC720893 HHY720893 HRU720893 IBQ720893 ILM720893 IVI720893 JFE720893 JPA720893 JYW720893 KIS720893 KSO720893 LCK720893 LMG720893 LWC720893 MFY720893 MPU720893 MZQ720893 NJM720893 NTI720893 ODE720893 ONA720893 OWW720893 PGS720893 PQO720893 QAK720893 QKG720893 QUC720893 RDY720893 RNU720893 RXQ720893 SHM720893 SRI720893 TBE720893 TLA720893 TUW720893 UES720893 UOO720893 UYK720893 VIG720893 VSC720893 WBY720893 WLU720893 WVQ720893 O786429:P786429 JE786429 TA786429 ACW786429 AMS786429 AWO786429 BGK786429 BQG786429 CAC786429 CJY786429 CTU786429 DDQ786429 DNM786429 DXI786429 EHE786429 ERA786429 FAW786429 FKS786429 FUO786429 GEK786429 GOG786429 GYC786429 HHY786429 HRU786429 IBQ786429 ILM786429 IVI786429 JFE786429 JPA786429 JYW786429 KIS786429 KSO786429 LCK786429 LMG786429 LWC786429 MFY786429 MPU786429 MZQ786429 NJM786429 NTI786429 ODE786429 ONA786429 OWW786429 PGS786429 PQO786429 QAK786429 QKG786429 QUC786429 RDY786429 RNU786429 RXQ786429 SHM786429 SRI786429 TBE786429 TLA786429 TUW786429 UES786429 UOO786429 UYK786429 VIG786429 VSC786429 WBY786429 WLU786429 WVQ786429 O851965:P851965 JE851965 TA851965 ACW851965 AMS851965 AWO851965 BGK851965 BQG851965 CAC851965 CJY851965 CTU851965 DDQ851965 DNM851965 DXI851965 EHE851965 ERA851965 FAW851965 FKS851965 FUO851965 GEK851965 GOG851965 GYC851965 HHY851965 HRU851965 IBQ851965 ILM851965 IVI851965 JFE851965 JPA851965 JYW851965 KIS851965 KSO851965 LCK851965 LMG851965 LWC851965 MFY851965 MPU851965 MZQ851965 NJM851965 NTI851965 ODE851965 ONA851965 OWW851965 PGS851965 PQO851965 QAK851965 QKG851965 QUC851965 RDY851965 RNU851965 RXQ851965 SHM851965 SRI851965 TBE851965 TLA851965 TUW851965 UES851965 UOO851965 UYK851965 VIG851965 VSC851965 WBY851965 WLU851965 WVQ851965 O917501:P917501 JE917501 TA917501 ACW917501 AMS917501 AWO917501 BGK917501 BQG917501 CAC917501 CJY917501 CTU917501 DDQ917501 DNM917501 DXI917501 EHE917501 ERA917501 FAW917501 FKS917501 FUO917501 GEK917501 GOG917501 GYC917501 HHY917501 HRU917501 IBQ917501 ILM917501 IVI917501 JFE917501 JPA917501 JYW917501 KIS917501 KSO917501 LCK917501 LMG917501 LWC917501 MFY917501 MPU917501 MZQ917501 NJM917501 NTI917501 ODE917501 ONA917501 OWW917501 PGS917501 PQO917501 QAK917501 QKG917501 QUC917501 RDY917501 RNU917501 RXQ917501 SHM917501 SRI917501 TBE917501 TLA917501 TUW917501 UES917501 UOO917501 UYK917501 VIG917501 VSC917501 WBY917501 WLU917501 WVQ917501 O983037:P983037 JE983037 TA983037 ACW983037 AMS983037 AWO983037 BGK983037 BQG983037 CAC983037 CJY983037 CTU983037 DDQ983037 DNM983037 DXI983037 EHE983037 ERA983037 FAW983037 FKS983037 FUO983037 GEK983037 GOG983037 GYC983037 HHY983037 HRU983037 IBQ983037 ILM983037 IVI983037 JFE983037 JPA983037 JYW983037 KIS983037 KSO983037 LCK983037 LMG983037 LWC983037 MFY983037 MPU983037 MZQ983037 NJM983037 NTI983037 ODE983037 ONA983037 OWW983037 PGS983037 PQO983037 QAK983037 QKG983037 QUC983037 RDY983037 RNU983037 RXQ983037 SHM983037 SRI983037 TBE983037 TLA983037 TUW983037 UES983037 UOO983037 UYK983037 VIG983037 VSC983037 WBY983037 WLU983037 WVQ983037 SHD983047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SQZ983047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C65538:D65538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C131074:D131074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C196610:D196610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C262146:D262146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C327682:D327682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C393218:D393218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C458754:D458754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C524290:D524290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C589826:D589826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C655362:D655362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C720898:D720898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C786434:D786434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C851970:D851970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C917506:D917506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C983042:D983042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WLL983042 WVH983042 VRT983047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G65538:H65538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G131074:H131074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G196610:H196610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G262146:H262146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G327682:H327682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G393218:H393218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G458754:H458754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G524290:H524290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G589826:H589826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G655362:H655362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G720898:H720898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G786434:H786434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G851970:H851970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G917506:H917506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G983042:H983042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WBP983047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K65538:L65538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K131074:L131074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K196610:L196610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K262146:L262146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K327682:L327682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K393218:L393218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K458754:L458754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K524290:L524290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K589826:L589826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K655362:L655362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K720898:L720898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K786434:L786434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K851970:L851970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K917506:L917506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K983042:L983042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WLL983047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O65538:P65538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O131074:P131074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O196610:P196610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O262146:P262146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O327682:P327682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O393218:P393218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O458754:P458754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O524290:P524290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O589826:P589826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O655362:P655362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O720898:P720898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O786434:P786434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O851970:P851970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O917506:P917506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O983042:P983042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TUN983047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G65543:H65543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G131079:H131079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G196615:H196615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G262151:H262151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G327687:H327687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G393223:H393223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G458759:H458759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G524295:H524295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G589831:H589831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G655367:H655367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G720903:H720903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G786439:H786439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G851975:H851975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G917511:H917511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G983047:H983047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UEJ983047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K65543:L65543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K131079:L131079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K196615:L196615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K262151:L262151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K327687:L327687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K393223:L393223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K458759:L458759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K524295:L524295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K589831:L589831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K655367:L655367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K720903:L720903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K786439:L786439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K851975:L851975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K917511:L917511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K983047:L983047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UOF983047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O65543:P65543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O131079:P131079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O196615:P196615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O262151:P262151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O327687:P327687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O393223:P393223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O458759:P458759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O524295:P524295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O589831:P589831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O655367:P655367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O720903:P720903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O786439:P786439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O851975:P851975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O917511:P917511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O983047:P983047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TAV983047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UYB983047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C65543:D65543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C131079:D131079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C196615:D196615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C262151:D262151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C327687:D327687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C393223:D393223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C458759:D458759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C524295:D524295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C589831:D589831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C655367:D655367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C720903:D720903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C786439:D786439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C851975:D851975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C917511:D917511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C983047:D983047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xm:sqref>
        </x14:dataValidation>
        <x14:dataValidation type="list" allowBlank="1" showInputMessage="1" showErrorMessage="1" xr:uid="{00000000-0002-0000-1500-000008000000}">
          <x14:formula1>
            <xm:f>SautPerformance</xm:f>
          </x14:formula1>
          <xm:sqref>TKQ983047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B65533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B131069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B196605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B262141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B327677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B393213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B458749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B524285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B589821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B655357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B720893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B786429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B851965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B917501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B983037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VHW983047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WVG983047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F65533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F131069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F196605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F262141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F327677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F393213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F458749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F524285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F589821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F655357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F720893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F786429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F851965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F917501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F983037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TUM983047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J65533 JA65533 SW65533 ACS65533 AMO65533 AWK65533 BGG65533 BQC65533 BZY65533 CJU65533 CTQ65533 DDM65533 DNI65533 DXE65533 EHA65533 EQW65533 FAS65533 FKO65533 FUK65533 GEG65533 GOC65533 GXY65533 HHU65533 HRQ65533 IBM65533 ILI65533 IVE65533 JFA65533 JOW65533 JYS65533 KIO65533 KSK65533 LCG65533 LMC65533 LVY65533 MFU65533 MPQ65533 MZM65533 NJI65533 NTE65533 ODA65533 OMW65533 OWS65533 PGO65533 PQK65533 QAG65533 QKC65533 QTY65533 RDU65533 RNQ65533 RXM65533 SHI65533 SRE65533 TBA65533 TKW65533 TUS65533 UEO65533 UOK65533 UYG65533 VIC65533 VRY65533 WBU65533 WLQ65533 WVM65533 J131069 JA131069 SW131069 ACS131069 AMO131069 AWK131069 BGG131069 BQC131069 BZY131069 CJU131069 CTQ131069 DDM131069 DNI131069 DXE131069 EHA131069 EQW131069 FAS131069 FKO131069 FUK131069 GEG131069 GOC131069 GXY131069 HHU131069 HRQ131069 IBM131069 ILI131069 IVE131069 JFA131069 JOW131069 JYS131069 KIO131069 KSK131069 LCG131069 LMC131069 LVY131069 MFU131069 MPQ131069 MZM131069 NJI131069 NTE131069 ODA131069 OMW131069 OWS131069 PGO131069 PQK131069 QAG131069 QKC131069 QTY131069 RDU131069 RNQ131069 RXM131069 SHI131069 SRE131069 TBA131069 TKW131069 TUS131069 UEO131069 UOK131069 UYG131069 VIC131069 VRY131069 WBU131069 WLQ131069 WVM131069 J196605 JA196605 SW196605 ACS196605 AMO196605 AWK196605 BGG196605 BQC196605 BZY196605 CJU196605 CTQ196605 DDM196605 DNI196605 DXE196605 EHA196605 EQW196605 FAS196605 FKO196605 FUK196605 GEG196605 GOC196605 GXY196605 HHU196605 HRQ196605 IBM196605 ILI196605 IVE196605 JFA196605 JOW196605 JYS196605 KIO196605 KSK196605 LCG196605 LMC196605 LVY196605 MFU196605 MPQ196605 MZM196605 NJI196605 NTE196605 ODA196605 OMW196605 OWS196605 PGO196605 PQK196605 QAG196605 QKC196605 QTY196605 RDU196605 RNQ196605 RXM196605 SHI196605 SRE196605 TBA196605 TKW196605 TUS196605 UEO196605 UOK196605 UYG196605 VIC196605 VRY196605 WBU196605 WLQ196605 WVM196605 J262141 JA262141 SW262141 ACS262141 AMO262141 AWK262141 BGG262141 BQC262141 BZY262141 CJU262141 CTQ262141 DDM262141 DNI262141 DXE262141 EHA262141 EQW262141 FAS262141 FKO262141 FUK262141 GEG262141 GOC262141 GXY262141 HHU262141 HRQ262141 IBM262141 ILI262141 IVE262141 JFA262141 JOW262141 JYS262141 KIO262141 KSK262141 LCG262141 LMC262141 LVY262141 MFU262141 MPQ262141 MZM262141 NJI262141 NTE262141 ODA262141 OMW262141 OWS262141 PGO262141 PQK262141 QAG262141 QKC262141 QTY262141 RDU262141 RNQ262141 RXM262141 SHI262141 SRE262141 TBA262141 TKW262141 TUS262141 UEO262141 UOK262141 UYG262141 VIC262141 VRY262141 WBU262141 WLQ262141 WVM262141 J327677 JA327677 SW327677 ACS327677 AMO327677 AWK327677 BGG327677 BQC327677 BZY327677 CJU327677 CTQ327677 DDM327677 DNI327677 DXE327677 EHA327677 EQW327677 FAS327677 FKO327677 FUK327677 GEG327677 GOC327677 GXY327677 HHU327677 HRQ327677 IBM327677 ILI327677 IVE327677 JFA327677 JOW327677 JYS327677 KIO327677 KSK327677 LCG327677 LMC327677 LVY327677 MFU327677 MPQ327677 MZM327677 NJI327677 NTE327677 ODA327677 OMW327677 OWS327677 PGO327677 PQK327677 QAG327677 QKC327677 QTY327677 RDU327677 RNQ327677 RXM327677 SHI327677 SRE327677 TBA327677 TKW327677 TUS327677 UEO327677 UOK327677 UYG327677 VIC327677 VRY327677 WBU327677 WLQ327677 WVM327677 J393213 JA393213 SW393213 ACS393213 AMO393213 AWK393213 BGG393213 BQC393213 BZY393213 CJU393213 CTQ393213 DDM393213 DNI393213 DXE393213 EHA393213 EQW393213 FAS393213 FKO393213 FUK393213 GEG393213 GOC393213 GXY393213 HHU393213 HRQ393213 IBM393213 ILI393213 IVE393213 JFA393213 JOW393213 JYS393213 KIO393213 KSK393213 LCG393213 LMC393213 LVY393213 MFU393213 MPQ393213 MZM393213 NJI393213 NTE393213 ODA393213 OMW393213 OWS393213 PGO393213 PQK393213 QAG393213 QKC393213 QTY393213 RDU393213 RNQ393213 RXM393213 SHI393213 SRE393213 TBA393213 TKW393213 TUS393213 UEO393213 UOK393213 UYG393213 VIC393213 VRY393213 WBU393213 WLQ393213 WVM393213 J458749 JA458749 SW458749 ACS458749 AMO458749 AWK458749 BGG458749 BQC458749 BZY458749 CJU458749 CTQ458749 DDM458749 DNI458749 DXE458749 EHA458749 EQW458749 FAS458749 FKO458749 FUK458749 GEG458749 GOC458749 GXY458749 HHU458749 HRQ458749 IBM458749 ILI458749 IVE458749 JFA458749 JOW458749 JYS458749 KIO458749 KSK458749 LCG458749 LMC458749 LVY458749 MFU458749 MPQ458749 MZM458749 NJI458749 NTE458749 ODA458749 OMW458749 OWS458749 PGO458749 PQK458749 QAG458749 QKC458749 QTY458749 RDU458749 RNQ458749 RXM458749 SHI458749 SRE458749 TBA458749 TKW458749 TUS458749 UEO458749 UOK458749 UYG458749 VIC458749 VRY458749 WBU458749 WLQ458749 WVM458749 J524285 JA524285 SW524285 ACS524285 AMO524285 AWK524285 BGG524285 BQC524285 BZY524285 CJU524285 CTQ524285 DDM524285 DNI524285 DXE524285 EHA524285 EQW524285 FAS524285 FKO524285 FUK524285 GEG524285 GOC524285 GXY524285 HHU524285 HRQ524285 IBM524285 ILI524285 IVE524285 JFA524285 JOW524285 JYS524285 KIO524285 KSK524285 LCG524285 LMC524285 LVY524285 MFU524285 MPQ524285 MZM524285 NJI524285 NTE524285 ODA524285 OMW524285 OWS524285 PGO524285 PQK524285 QAG524285 QKC524285 QTY524285 RDU524285 RNQ524285 RXM524285 SHI524285 SRE524285 TBA524285 TKW524285 TUS524285 UEO524285 UOK524285 UYG524285 VIC524285 VRY524285 WBU524285 WLQ524285 WVM524285 J589821 JA589821 SW589821 ACS589821 AMO589821 AWK589821 BGG589821 BQC589821 BZY589821 CJU589821 CTQ589821 DDM589821 DNI589821 DXE589821 EHA589821 EQW589821 FAS589821 FKO589821 FUK589821 GEG589821 GOC589821 GXY589821 HHU589821 HRQ589821 IBM589821 ILI589821 IVE589821 JFA589821 JOW589821 JYS589821 KIO589821 KSK589821 LCG589821 LMC589821 LVY589821 MFU589821 MPQ589821 MZM589821 NJI589821 NTE589821 ODA589821 OMW589821 OWS589821 PGO589821 PQK589821 QAG589821 QKC589821 QTY589821 RDU589821 RNQ589821 RXM589821 SHI589821 SRE589821 TBA589821 TKW589821 TUS589821 UEO589821 UOK589821 UYG589821 VIC589821 VRY589821 WBU589821 WLQ589821 WVM589821 J655357 JA655357 SW655357 ACS655357 AMO655357 AWK655357 BGG655357 BQC655357 BZY655357 CJU655357 CTQ655357 DDM655357 DNI655357 DXE655357 EHA655357 EQW655357 FAS655357 FKO655357 FUK655357 GEG655357 GOC655357 GXY655357 HHU655357 HRQ655357 IBM655357 ILI655357 IVE655357 JFA655357 JOW655357 JYS655357 KIO655357 KSK655357 LCG655357 LMC655357 LVY655357 MFU655357 MPQ655357 MZM655357 NJI655357 NTE655357 ODA655357 OMW655357 OWS655357 PGO655357 PQK655357 QAG655357 QKC655357 QTY655357 RDU655357 RNQ655357 RXM655357 SHI655357 SRE655357 TBA655357 TKW655357 TUS655357 UEO655357 UOK655357 UYG655357 VIC655357 VRY655357 WBU655357 WLQ655357 WVM655357 J720893 JA720893 SW720893 ACS720893 AMO720893 AWK720893 BGG720893 BQC720893 BZY720893 CJU720893 CTQ720893 DDM720893 DNI720893 DXE720893 EHA720893 EQW720893 FAS720893 FKO720893 FUK720893 GEG720893 GOC720893 GXY720893 HHU720893 HRQ720893 IBM720893 ILI720893 IVE720893 JFA720893 JOW720893 JYS720893 KIO720893 KSK720893 LCG720893 LMC720893 LVY720893 MFU720893 MPQ720893 MZM720893 NJI720893 NTE720893 ODA720893 OMW720893 OWS720893 PGO720893 PQK720893 QAG720893 QKC720893 QTY720893 RDU720893 RNQ720893 RXM720893 SHI720893 SRE720893 TBA720893 TKW720893 TUS720893 UEO720893 UOK720893 UYG720893 VIC720893 VRY720893 WBU720893 WLQ720893 WVM720893 J786429 JA786429 SW786429 ACS786429 AMO786429 AWK786429 BGG786429 BQC786429 BZY786429 CJU786429 CTQ786429 DDM786429 DNI786429 DXE786429 EHA786429 EQW786429 FAS786429 FKO786429 FUK786429 GEG786429 GOC786429 GXY786429 HHU786429 HRQ786429 IBM786429 ILI786429 IVE786429 JFA786429 JOW786429 JYS786429 KIO786429 KSK786429 LCG786429 LMC786429 LVY786429 MFU786429 MPQ786429 MZM786429 NJI786429 NTE786429 ODA786429 OMW786429 OWS786429 PGO786429 PQK786429 QAG786429 QKC786429 QTY786429 RDU786429 RNQ786429 RXM786429 SHI786429 SRE786429 TBA786429 TKW786429 TUS786429 UEO786429 UOK786429 UYG786429 VIC786429 VRY786429 WBU786429 WLQ786429 WVM786429 J851965 JA851965 SW851965 ACS851965 AMO851965 AWK851965 BGG851965 BQC851965 BZY851965 CJU851965 CTQ851965 DDM851965 DNI851965 DXE851965 EHA851965 EQW851965 FAS851965 FKO851965 FUK851965 GEG851965 GOC851965 GXY851965 HHU851965 HRQ851965 IBM851965 ILI851965 IVE851965 JFA851965 JOW851965 JYS851965 KIO851965 KSK851965 LCG851965 LMC851965 LVY851965 MFU851965 MPQ851965 MZM851965 NJI851965 NTE851965 ODA851965 OMW851965 OWS851965 PGO851965 PQK851965 QAG851965 QKC851965 QTY851965 RDU851965 RNQ851965 RXM851965 SHI851965 SRE851965 TBA851965 TKW851965 TUS851965 UEO851965 UOK851965 UYG851965 VIC851965 VRY851965 WBU851965 WLQ851965 WVM851965 J917501 JA917501 SW917501 ACS917501 AMO917501 AWK917501 BGG917501 BQC917501 BZY917501 CJU917501 CTQ917501 DDM917501 DNI917501 DXE917501 EHA917501 EQW917501 FAS917501 FKO917501 FUK917501 GEG917501 GOC917501 GXY917501 HHU917501 HRQ917501 IBM917501 ILI917501 IVE917501 JFA917501 JOW917501 JYS917501 KIO917501 KSK917501 LCG917501 LMC917501 LVY917501 MFU917501 MPQ917501 MZM917501 NJI917501 NTE917501 ODA917501 OMW917501 OWS917501 PGO917501 PQK917501 QAG917501 QKC917501 QTY917501 RDU917501 RNQ917501 RXM917501 SHI917501 SRE917501 TBA917501 TKW917501 TUS917501 UEO917501 UOK917501 UYG917501 VIC917501 VRY917501 WBU917501 WLQ917501 WVM917501 J983037 JA983037 SW983037 ACS983037 AMO983037 AWK983037 BGG983037 BQC983037 BZY983037 CJU983037 CTQ983037 DDM983037 DNI983037 DXE983037 EHA983037 EQW983037 FAS983037 FKO983037 FUK983037 GEG983037 GOC983037 GXY983037 HHU983037 HRQ983037 IBM983037 ILI983037 IVE983037 JFA983037 JOW983037 JYS983037 KIO983037 KSK983037 LCG983037 LMC983037 LVY983037 MFU983037 MPQ983037 MZM983037 NJI983037 NTE983037 ODA983037 OMW983037 OWS983037 PGO983037 PQK983037 QAG983037 QKC983037 QTY983037 RDU983037 RNQ983037 RXM983037 SHI983037 SRE983037 TBA983037 TKW983037 TUS983037 UEO983037 UOK983037 UYG983037 VIC983037 VRY983037 WBU983037 WLQ983037 WVM983037 RNK983047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N65533 JD65533 SZ65533 ACV65533 AMR65533 AWN65533 BGJ65533 BQF65533 CAB65533 CJX65533 CTT65533 DDP65533 DNL65533 DXH65533 EHD65533 EQZ65533 FAV65533 FKR65533 FUN65533 GEJ65533 GOF65533 GYB65533 HHX65533 HRT65533 IBP65533 ILL65533 IVH65533 JFD65533 JOZ65533 JYV65533 KIR65533 KSN65533 LCJ65533 LMF65533 LWB65533 MFX65533 MPT65533 MZP65533 NJL65533 NTH65533 ODD65533 OMZ65533 OWV65533 PGR65533 PQN65533 QAJ65533 QKF65533 QUB65533 RDX65533 RNT65533 RXP65533 SHL65533 SRH65533 TBD65533 TKZ65533 TUV65533 UER65533 UON65533 UYJ65533 VIF65533 VSB65533 WBX65533 WLT65533 WVP65533 N131069 JD131069 SZ131069 ACV131069 AMR131069 AWN131069 BGJ131069 BQF131069 CAB131069 CJX131069 CTT131069 DDP131069 DNL131069 DXH131069 EHD131069 EQZ131069 FAV131069 FKR131069 FUN131069 GEJ131069 GOF131069 GYB131069 HHX131069 HRT131069 IBP131069 ILL131069 IVH131069 JFD131069 JOZ131069 JYV131069 KIR131069 KSN131069 LCJ131069 LMF131069 LWB131069 MFX131069 MPT131069 MZP131069 NJL131069 NTH131069 ODD131069 OMZ131069 OWV131069 PGR131069 PQN131069 QAJ131069 QKF131069 QUB131069 RDX131069 RNT131069 RXP131069 SHL131069 SRH131069 TBD131069 TKZ131069 TUV131069 UER131069 UON131069 UYJ131069 VIF131069 VSB131069 WBX131069 WLT131069 WVP131069 N196605 JD196605 SZ196605 ACV196605 AMR196605 AWN196605 BGJ196605 BQF196605 CAB196605 CJX196605 CTT196605 DDP196605 DNL196605 DXH196605 EHD196605 EQZ196605 FAV196605 FKR196605 FUN196605 GEJ196605 GOF196605 GYB196605 HHX196605 HRT196605 IBP196605 ILL196605 IVH196605 JFD196605 JOZ196605 JYV196605 KIR196605 KSN196605 LCJ196605 LMF196605 LWB196605 MFX196605 MPT196605 MZP196605 NJL196605 NTH196605 ODD196605 OMZ196605 OWV196605 PGR196605 PQN196605 QAJ196605 QKF196605 QUB196605 RDX196605 RNT196605 RXP196605 SHL196605 SRH196605 TBD196605 TKZ196605 TUV196605 UER196605 UON196605 UYJ196605 VIF196605 VSB196605 WBX196605 WLT196605 WVP196605 N262141 JD262141 SZ262141 ACV262141 AMR262141 AWN262141 BGJ262141 BQF262141 CAB262141 CJX262141 CTT262141 DDP262141 DNL262141 DXH262141 EHD262141 EQZ262141 FAV262141 FKR262141 FUN262141 GEJ262141 GOF262141 GYB262141 HHX262141 HRT262141 IBP262141 ILL262141 IVH262141 JFD262141 JOZ262141 JYV262141 KIR262141 KSN262141 LCJ262141 LMF262141 LWB262141 MFX262141 MPT262141 MZP262141 NJL262141 NTH262141 ODD262141 OMZ262141 OWV262141 PGR262141 PQN262141 QAJ262141 QKF262141 QUB262141 RDX262141 RNT262141 RXP262141 SHL262141 SRH262141 TBD262141 TKZ262141 TUV262141 UER262141 UON262141 UYJ262141 VIF262141 VSB262141 WBX262141 WLT262141 WVP262141 N327677 JD327677 SZ327677 ACV327677 AMR327677 AWN327677 BGJ327677 BQF327677 CAB327677 CJX327677 CTT327677 DDP327677 DNL327677 DXH327677 EHD327677 EQZ327677 FAV327677 FKR327677 FUN327677 GEJ327677 GOF327677 GYB327677 HHX327677 HRT327677 IBP327677 ILL327677 IVH327677 JFD327677 JOZ327677 JYV327677 KIR327677 KSN327677 LCJ327677 LMF327677 LWB327677 MFX327677 MPT327677 MZP327677 NJL327677 NTH327677 ODD327677 OMZ327677 OWV327677 PGR327677 PQN327677 QAJ327677 QKF327677 QUB327677 RDX327677 RNT327677 RXP327677 SHL327677 SRH327677 TBD327677 TKZ327677 TUV327677 UER327677 UON327677 UYJ327677 VIF327677 VSB327677 WBX327677 WLT327677 WVP327677 N393213 JD393213 SZ393213 ACV393213 AMR393213 AWN393213 BGJ393213 BQF393213 CAB393213 CJX393213 CTT393213 DDP393213 DNL393213 DXH393213 EHD393213 EQZ393213 FAV393213 FKR393213 FUN393213 GEJ393213 GOF393213 GYB393213 HHX393213 HRT393213 IBP393213 ILL393213 IVH393213 JFD393213 JOZ393213 JYV393213 KIR393213 KSN393213 LCJ393213 LMF393213 LWB393213 MFX393213 MPT393213 MZP393213 NJL393213 NTH393213 ODD393213 OMZ393213 OWV393213 PGR393213 PQN393213 QAJ393213 QKF393213 QUB393213 RDX393213 RNT393213 RXP393213 SHL393213 SRH393213 TBD393213 TKZ393213 TUV393213 UER393213 UON393213 UYJ393213 VIF393213 VSB393213 WBX393213 WLT393213 WVP393213 N458749 JD458749 SZ458749 ACV458749 AMR458749 AWN458749 BGJ458749 BQF458749 CAB458749 CJX458749 CTT458749 DDP458749 DNL458749 DXH458749 EHD458749 EQZ458749 FAV458749 FKR458749 FUN458749 GEJ458749 GOF458749 GYB458749 HHX458749 HRT458749 IBP458749 ILL458749 IVH458749 JFD458749 JOZ458749 JYV458749 KIR458749 KSN458749 LCJ458749 LMF458749 LWB458749 MFX458749 MPT458749 MZP458749 NJL458749 NTH458749 ODD458749 OMZ458749 OWV458749 PGR458749 PQN458749 QAJ458749 QKF458749 QUB458749 RDX458749 RNT458749 RXP458749 SHL458749 SRH458749 TBD458749 TKZ458749 TUV458749 UER458749 UON458749 UYJ458749 VIF458749 VSB458749 WBX458749 WLT458749 WVP458749 N524285 JD524285 SZ524285 ACV524285 AMR524285 AWN524285 BGJ524285 BQF524285 CAB524285 CJX524285 CTT524285 DDP524285 DNL524285 DXH524285 EHD524285 EQZ524285 FAV524285 FKR524285 FUN524285 GEJ524285 GOF524285 GYB524285 HHX524285 HRT524285 IBP524285 ILL524285 IVH524285 JFD524285 JOZ524285 JYV524285 KIR524285 KSN524285 LCJ524285 LMF524285 LWB524285 MFX524285 MPT524285 MZP524285 NJL524285 NTH524285 ODD524285 OMZ524285 OWV524285 PGR524285 PQN524285 QAJ524285 QKF524285 QUB524285 RDX524285 RNT524285 RXP524285 SHL524285 SRH524285 TBD524285 TKZ524285 TUV524285 UER524285 UON524285 UYJ524285 VIF524285 VSB524285 WBX524285 WLT524285 WVP524285 N589821 JD589821 SZ589821 ACV589821 AMR589821 AWN589821 BGJ589821 BQF589821 CAB589821 CJX589821 CTT589821 DDP589821 DNL589821 DXH589821 EHD589821 EQZ589821 FAV589821 FKR589821 FUN589821 GEJ589821 GOF589821 GYB589821 HHX589821 HRT589821 IBP589821 ILL589821 IVH589821 JFD589821 JOZ589821 JYV589821 KIR589821 KSN589821 LCJ589821 LMF589821 LWB589821 MFX589821 MPT589821 MZP589821 NJL589821 NTH589821 ODD589821 OMZ589821 OWV589821 PGR589821 PQN589821 QAJ589821 QKF589821 QUB589821 RDX589821 RNT589821 RXP589821 SHL589821 SRH589821 TBD589821 TKZ589821 TUV589821 UER589821 UON589821 UYJ589821 VIF589821 VSB589821 WBX589821 WLT589821 WVP589821 N655357 JD655357 SZ655357 ACV655357 AMR655357 AWN655357 BGJ655357 BQF655357 CAB655357 CJX655357 CTT655357 DDP655357 DNL655357 DXH655357 EHD655357 EQZ655357 FAV655357 FKR655357 FUN655357 GEJ655357 GOF655357 GYB655357 HHX655357 HRT655357 IBP655357 ILL655357 IVH655357 JFD655357 JOZ655357 JYV655357 KIR655357 KSN655357 LCJ655357 LMF655357 LWB655357 MFX655357 MPT655357 MZP655357 NJL655357 NTH655357 ODD655357 OMZ655357 OWV655357 PGR655357 PQN655357 QAJ655357 QKF655357 QUB655357 RDX655357 RNT655357 RXP655357 SHL655357 SRH655357 TBD655357 TKZ655357 TUV655357 UER655357 UON655357 UYJ655357 VIF655357 VSB655357 WBX655357 WLT655357 WVP655357 N720893 JD720893 SZ720893 ACV720893 AMR720893 AWN720893 BGJ720893 BQF720893 CAB720893 CJX720893 CTT720893 DDP720893 DNL720893 DXH720893 EHD720893 EQZ720893 FAV720893 FKR720893 FUN720893 GEJ720893 GOF720893 GYB720893 HHX720893 HRT720893 IBP720893 ILL720893 IVH720893 JFD720893 JOZ720893 JYV720893 KIR720893 KSN720893 LCJ720893 LMF720893 LWB720893 MFX720893 MPT720893 MZP720893 NJL720893 NTH720893 ODD720893 OMZ720893 OWV720893 PGR720893 PQN720893 QAJ720893 QKF720893 QUB720893 RDX720893 RNT720893 RXP720893 SHL720893 SRH720893 TBD720893 TKZ720893 TUV720893 UER720893 UON720893 UYJ720893 VIF720893 VSB720893 WBX720893 WLT720893 WVP720893 N786429 JD786429 SZ786429 ACV786429 AMR786429 AWN786429 BGJ786429 BQF786429 CAB786429 CJX786429 CTT786429 DDP786429 DNL786429 DXH786429 EHD786429 EQZ786429 FAV786429 FKR786429 FUN786429 GEJ786429 GOF786429 GYB786429 HHX786429 HRT786429 IBP786429 ILL786429 IVH786429 JFD786429 JOZ786429 JYV786429 KIR786429 KSN786429 LCJ786429 LMF786429 LWB786429 MFX786429 MPT786429 MZP786429 NJL786429 NTH786429 ODD786429 OMZ786429 OWV786429 PGR786429 PQN786429 QAJ786429 QKF786429 QUB786429 RDX786429 RNT786429 RXP786429 SHL786429 SRH786429 TBD786429 TKZ786429 TUV786429 UER786429 UON786429 UYJ786429 VIF786429 VSB786429 WBX786429 WLT786429 WVP786429 N851965 JD851965 SZ851965 ACV851965 AMR851965 AWN851965 BGJ851965 BQF851965 CAB851965 CJX851965 CTT851965 DDP851965 DNL851965 DXH851965 EHD851965 EQZ851965 FAV851965 FKR851965 FUN851965 GEJ851965 GOF851965 GYB851965 HHX851965 HRT851965 IBP851965 ILL851965 IVH851965 JFD851965 JOZ851965 JYV851965 KIR851965 KSN851965 LCJ851965 LMF851965 LWB851965 MFX851965 MPT851965 MZP851965 NJL851965 NTH851965 ODD851965 OMZ851965 OWV851965 PGR851965 PQN851965 QAJ851965 QKF851965 QUB851965 RDX851965 RNT851965 RXP851965 SHL851965 SRH851965 TBD851965 TKZ851965 TUV851965 UER851965 UON851965 UYJ851965 VIF851965 VSB851965 WBX851965 WLT851965 WVP851965 N917501 JD917501 SZ917501 ACV917501 AMR917501 AWN917501 BGJ917501 BQF917501 CAB917501 CJX917501 CTT917501 DDP917501 DNL917501 DXH917501 EHD917501 EQZ917501 FAV917501 FKR917501 FUN917501 GEJ917501 GOF917501 GYB917501 HHX917501 HRT917501 IBP917501 ILL917501 IVH917501 JFD917501 JOZ917501 JYV917501 KIR917501 KSN917501 LCJ917501 LMF917501 LWB917501 MFX917501 MPT917501 MZP917501 NJL917501 NTH917501 ODD917501 OMZ917501 OWV917501 PGR917501 PQN917501 QAJ917501 QKF917501 QUB917501 RDX917501 RNT917501 RXP917501 SHL917501 SRH917501 TBD917501 TKZ917501 TUV917501 UER917501 UON917501 UYJ917501 VIF917501 VSB917501 WBX917501 WLT917501 WVP917501 N983037 JD983037 SZ983037 ACV983037 AMR983037 AWN983037 BGJ983037 BQF983037 CAB983037 CJX983037 CTT983037 DDP983037 DNL983037 DXH983037 EHD983037 EQZ983037 FAV983037 FKR983037 FUN983037 GEJ983037 GOF983037 GYB983037 HHX983037 HRT983037 IBP983037 ILL983037 IVH983037 JFD983037 JOZ983037 JYV983037 KIR983037 KSN983037 LCJ983037 LMF983037 LWB983037 MFX983037 MPT983037 MZP983037 NJL983037 NTH983037 ODD983037 OMZ983037 OWV983037 PGR983037 PQN983037 QAJ983037 QKF983037 QUB983037 RDX983037 RNT983037 RXP983037 SHL983037 SRH983037 TBD983037 TKZ983037 TUV983037 UER983037 UON983037 UYJ983037 VIF983037 VSB983037 WBX983037 WLT983037 WVP983037 RXG983047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WVS983037 SHC983047 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B65538 IU65538 SQ65538 ACM65538 AMI65538 AWE65538 BGA65538 BPW65538 BZS65538 CJO65538 CTK65538 DDG65538 DNC65538 DWY65538 EGU65538 EQQ65538 FAM65538 FKI65538 FUE65538 GEA65538 GNW65538 GXS65538 HHO65538 HRK65538 IBG65538 ILC65538 IUY65538 JEU65538 JOQ65538 JYM65538 KII65538 KSE65538 LCA65538 LLW65538 LVS65538 MFO65538 MPK65538 MZG65538 NJC65538 NSY65538 OCU65538 OMQ65538 OWM65538 PGI65538 PQE65538 QAA65538 QJW65538 QTS65538 RDO65538 RNK65538 RXG65538 SHC65538 SQY65538 TAU65538 TKQ65538 TUM65538 UEI65538 UOE65538 UYA65538 VHW65538 VRS65538 WBO65538 WLK65538 WVG65538 B131074 IU131074 SQ131074 ACM131074 AMI131074 AWE131074 BGA131074 BPW131074 BZS131074 CJO131074 CTK131074 DDG131074 DNC131074 DWY131074 EGU131074 EQQ131074 FAM131074 FKI131074 FUE131074 GEA131074 GNW131074 GXS131074 HHO131074 HRK131074 IBG131074 ILC131074 IUY131074 JEU131074 JOQ131074 JYM131074 KII131074 KSE131074 LCA131074 LLW131074 LVS131074 MFO131074 MPK131074 MZG131074 NJC131074 NSY131074 OCU131074 OMQ131074 OWM131074 PGI131074 PQE131074 QAA131074 QJW131074 QTS131074 RDO131074 RNK131074 RXG131074 SHC131074 SQY131074 TAU131074 TKQ131074 TUM131074 UEI131074 UOE131074 UYA131074 VHW131074 VRS131074 WBO131074 WLK131074 WVG131074 B196610 IU196610 SQ196610 ACM196610 AMI196610 AWE196610 BGA196610 BPW196610 BZS196610 CJO196610 CTK196610 DDG196610 DNC196610 DWY196610 EGU196610 EQQ196610 FAM196610 FKI196610 FUE196610 GEA196610 GNW196610 GXS196610 HHO196610 HRK196610 IBG196610 ILC196610 IUY196610 JEU196610 JOQ196610 JYM196610 KII196610 KSE196610 LCA196610 LLW196610 LVS196610 MFO196610 MPK196610 MZG196610 NJC196610 NSY196610 OCU196610 OMQ196610 OWM196610 PGI196610 PQE196610 QAA196610 QJW196610 QTS196610 RDO196610 RNK196610 RXG196610 SHC196610 SQY196610 TAU196610 TKQ196610 TUM196610 UEI196610 UOE196610 UYA196610 VHW196610 VRS196610 WBO196610 WLK196610 WVG196610 B262146 IU262146 SQ262146 ACM262146 AMI262146 AWE262146 BGA262146 BPW262146 BZS262146 CJO262146 CTK262146 DDG262146 DNC262146 DWY262146 EGU262146 EQQ262146 FAM262146 FKI262146 FUE262146 GEA262146 GNW262146 GXS262146 HHO262146 HRK262146 IBG262146 ILC262146 IUY262146 JEU262146 JOQ262146 JYM262146 KII262146 KSE262146 LCA262146 LLW262146 LVS262146 MFO262146 MPK262146 MZG262146 NJC262146 NSY262146 OCU262146 OMQ262146 OWM262146 PGI262146 PQE262146 QAA262146 QJW262146 QTS262146 RDO262146 RNK262146 RXG262146 SHC262146 SQY262146 TAU262146 TKQ262146 TUM262146 UEI262146 UOE262146 UYA262146 VHW262146 VRS262146 WBO262146 WLK262146 WVG262146 B327682 IU327682 SQ327682 ACM327682 AMI327682 AWE327682 BGA327682 BPW327682 BZS327682 CJO327682 CTK327682 DDG327682 DNC327682 DWY327682 EGU327682 EQQ327682 FAM327682 FKI327682 FUE327682 GEA327682 GNW327682 GXS327682 HHO327682 HRK327682 IBG327682 ILC327682 IUY327682 JEU327682 JOQ327682 JYM327682 KII327682 KSE327682 LCA327682 LLW327682 LVS327682 MFO327682 MPK327682 MZG327682 NJC327682 NSY327682 OCU327682 OMQ327682 OWM327682 PGI327682 PQE327682 QAA327682 QJW327682 QTS327682 RDO327682 RNK327682 RXG327682 SHC327682 SQY327682 TAU327682 TKQ327682 TUM327682 UEI327682 UOE327682 UYA327682 VHW327682 VRS327682 WBO327682 WLK327682 WVG327682 B393218 IU393218 SQ393218 ACM393218 AMI393218 AWE393218 BGA393218 BPW393218 BZS393218 CJO393218 CTK393218 DDG393218 DNC393218 DWY393218 EGU393218 EQQ393218 FAM393218 FKI393218 FUE393218 GEA393218 GNW393218 GXS393218 HHO393218 HRK393218 IBG393218 ILC393218 IUY393218 JEU393218 JOQ393218 JYM393218 KII393218 KSE393218 LCA393218 LLW393218 LVS393218 MFO393218 MPK393218 MZG393218 NJC393218 NSY393218 OCU393218 OMQ393218 OWM393218 PGI393218 PQE393218 QAA393218 QJW393218 QTS393218 RDO393218 RNK393218 RXG393218 SHC393218 SQY393218 TAU393218 TKQ393218 TUM393218 UEI393218 UOE393218 UYA393218 VHW393218 VRS393218 WBO393218 WLK393218 WVG393218 B458754 IU458754 SQ458754 ACM458754 AMI458754 AWE458754 BGA458754 BPW458754 BZS458754 CJO458754 CTK458754 DDG458754 DNC458754 DWY458754 EGU458754 EQQ458754 FAM458754 FKI458754 FUE458754 GEA458754 GNW458754 GXS458754 HHO458754 HRK458754 IBG458754 ILC458754 IUY458754 JEU458754 JOQ458754 JYM458754 KII458754 KSE458754 LCA458754 LLW458754 LVS458754 MFO458754 MPK458754 MZG458754 NJC458754 NSY458754 OCU458754 OMQ458754 OWM458754 PGI458754 PQE458754 QAA458754 QJW458754 QTS458754 RDO458754 RNK458754 RXG458754 SHC458754 SQY458754 TAU458754 TKQ458754 TUM458754 UEI458754 UOE458754 UYA458754 VHW458754 VRS458754 WBO458754 WLK458754 WVG458754 B524290 IU524290 SQ524290 ACM524290 AMI524290 AWE524290 BGA524290 BPW524290 BZS524290 CJO524290 CTK524290 DDG524290 DNC524290 DWY524290 EGU524290 EQQ524290 FAM524290 FKI524290 FUE524290 GEA524290 GNW524290 GXS524290 HHO524290 HRK524290 IBG524290 ILC524290 IUY524290 JEU524290 JOQ524290 JYM524290 KII524290 KSE524290 LCA524290 LLW524290 LVS524290 MFO524290 MPK524290 MZG524290 NJC524290 NSY524290 OCU524290 OMQ524290 OWM524290 PGI524290 PQE524290 QAA524290 QJW524290 QTS524290 RDO524290 RNK524290 RXG524290 SHC524290 SQY524290 TAU524290 TKQ524290 TUM524290 UEI524290 UOE524290 UYA524290 VHW524290 VRS524290 WBO524290 WLK524290 WVG524290 B589826 IU589826 SQ589826 ACM589826 AMI589826 AWE589826 BGA589826 BPW589826 BZS589826 CJO589826 CTK589826 DDG589826 DNC589826 DWY589826 EGU589826 EQQ589826 FAM589826 FKI589826 FUE589826 GEA589826 GNW589826 GXS589826 HHO589826 HRK589826 IBG589826 ILC589826 IUY589826 JEU589826 JOQ589826 JYM589826 KII589826 KSE589826 LCA589826 LLW589826 LVS589826 MFO589826 MPK589826 MZG589826 NJC589826 NSY589826 OCU589826 OMQ589826 OWM589826 PGI589826 PQE589826 QAA589826 QJW589826 QTS589826 RDO589826 RNK589826 RXG589826 SHC589826 SQY589826 TAU589826 TKQ589826 TUM589826 UEI589826 UOE589826 UYA589826 VHW589826 VRS589826 WBO589826 WLK589826 WVG589826 B655362 IU655362 SQ655362 ACM655362 AMI655362 AWE655362 BGA655362 BPW655362 BZS655362 CJO655362 CTK655362 DDG655362 DNC655362 DWY655362 EGU655362 EQQ655362 FAM655362 FKI655362 FUE655362 GEA655362 GNW655362 GXS655362 HHO655362 HRK655362 IBG655362 ILC655362 IUY655362 JEU655362 JOQ655362 JYM655362 KII655362 KSE655362 LCA655362 LLW655362 LVS655362 MFO655362 MPK655362 MZG655362 NJC655362 NSY655362 OCU655362 OMQ655362 OWM655362 PGI655362 PQE655362 QAA655362 QJW655362 QTS655362 RDO655362 RNK655362 RXG655362 SHC655362 SQY655362 TAU655362 TKQ655362 TUM655362 UEI655362 UOE655362 UYA655362 VHW655362 VRS655362 WBO655362 WLK655362 WVG655362 B720898 IU720898 SQ720898 ACM720898 AMI720898 AWE720898 BGA720898 BPW720898 BZS720898 CJO720898 CTK720898 DDG720898 DNC720898 DWY720898 EGU720898 EQQ720898 FAM720898 FKI720898 FUE720898 GEA720898 GNW720898 GXS720898 HHO720898 HRK720898 IBG720898 ILC720898 IUY720898 JEU720898 JOQ720898 JYM720898 KII720898 KSE720898 LCA720898 LLW720898 LVS720898 MFO720898 MPK720898 MZG720898 NJC720898 NSY720898 OCU720898 OMQ720898 OWM720898 PGI720898 PQE720898 QAA720898 QJW720898 QTS720898 RDO720898 RNK720898 RXG720898 SHC720898 SQY720898 TAU720898 TKQ720898 TUM720898 UEI720898 UOE720898 UYA720898 VHW720898 VRS720898 WBO720898 WLK720898 WVG720898 B786434 IU786434 SQ786434 ACM786434 AMI786434 AWE786434 BGA786434 BPW786434 BZS786434 CJO786434 CTK786434 DDG786434 DNC786434 DWY786434 EGU786434 EQQ786434 FAM786434 FKI786434 FUE786434 GEA786434 GNW786434 GXS786434 HHO786434 HRK786434 IBG786434 ILC786434 IUY786434 JEU786434 JOQ786434 JYM786434 KII786434 KSE786434 LCA786434 LLW786434 LVS786434 MFO786434 MPK786434 MZG786434 NJC786434 NSY786434 OCU786434 OMQ786434 OWM786434 PGI786434 PQE786434 QAA786434 QJW786434 QTS786434 RDO786434 RNK786434 RXG786434 SHC786434 SQY786434 TAU786434 TKQ786434 TUM786434 UEI786434 UOE786434 UYA786434 VHW786434 VRS786434 WBO786434 WLK786434 WVG786434 B851970 IU851970 SQ851970 ACM851970 AMI851970 AWE851970 BGA851970 BPW851970 BZS851970 CJO851970 CTK851970 DDG851970 DNC851970 DWY851970 EGU851970 EQQ851970 FAM851970 FKI851970 FUE851970 GEA851970 GNW851970 GXS851970 HHO851970 HRK851970 IBG851970 ILC851970 IUY851970 JEU851970 JOQ851970 JYM851970 KII851970 KSE851970 LCA851970 LLW851970 LVS851970 MFO851970 MPK851970 MZG851970 NJC851970 NSY851970 OCU851970 OMQ851970 OWM851970 PGI851970 PQE851970 QAA851970 QJW851970 QTS851970 RDO851970 RNK851970 RXG851970 SHC851970 SQY851970 TAU851970 TKQ851970 TUM851970 UEI851970 UOE851970 UYA851970 VHW851970 VRS851970 WBO851970 WLK851970 WVG851970 B917506 IU917506 SQ917506 ACM917506 AMI917506 AWE917506 BGA917506 BPW917506 BZS917506 CJO917506 CTK917506 DDG917506 DNC917506 DWY917506 EGU917506 EQQ917506 FAM917506 FKI917506 FUE917506 GEA917506 GNW917506 GXS917506 HHO917506 HRK917506 IBG917506 ILC917506 IUY917506 JEU917506 JOQ917506 JYM917506 KII917506 KSE917506 LCA917506 LLW917506 LVS917506 MFO917506 MPK917506 MZG917506 NJC917506 NSY917506 OCU917506 OMQ917506 OWM917506 PGI917506 PQE917506 QAA917506 QJW917506 QTS917506 RDO917506 RNK917506 RXG917506 SHC917506 SQY917506 TAU917506 TKQ917506 TUM917506 UEI917506 UOE917506 UYA917506 VHW917506 VRS917506 WBO917506 WLK917506 WVG917506 B983042 IU983042 SQ983042 ACM983042 AMI983042 AWE983042 BGA983042 BPW983042 BZS983042 CJO983042 CTK983042 DDG983042 DNC983042 DWY983042 EGU983042 EQQ983042 FAM983042 FKI983042 FUE983042 GEA983042 GNW983042 GXS983042 HHO983042 HRK983042 IBG983042 ILC983042 IUY983042 JEU983042 JOQ983042 JYM983042 KII983042 KSE983042 LCA983042 LLW983042 LVS983042 MFO983042 MPK983042 MZG983042 NJC983042 NSY983042 OCU983042 OMQ983042 OWM983042 PGI983042 PQE983042 QAA983042 QJW983042 QTS983042 RDO983042 RNK983042 RXG983042 SHC983042 SQY983042 TAU983042 TKQ983042 TUM983042 UEI983042 UOE983042 UYA983042 VHW983042 VRS983042 WBO983042 WLK983042 WVG983042 VRS983047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F65538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F131074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F196610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F262146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F327682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F393218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F458754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F524290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F589826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F655362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F720898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F786434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F851970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F917506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F983042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WBO983047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J65538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J131074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J196610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J262146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J327682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J393218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J458754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J524290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J589826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J655362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J720898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J786434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J851970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J917506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J983042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WLK983047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N65538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N131074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N196610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N262146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N327682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N393218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N458754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N524290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N589826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N655362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N720898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N786434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N851970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N917506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N983042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UEI983047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F65543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F131079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F196615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F262151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F327687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F393223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F458759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F524295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F589831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F655367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F720903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F786439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F851975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F917511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F983047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UOE983047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J65543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J131079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J196615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J262151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J327687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J393223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J458759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J524295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J589831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J655367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J720903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J786439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J851975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J917511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J983047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UYA983047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N65543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N131079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N196615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N262151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N327687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N393223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N458759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N524295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N720903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N786439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N851975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N917511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N983047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SQY983047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TAU983047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B65543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B131079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B196615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B262151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B327687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B393223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B458759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B524295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B589831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B655367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B720903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B786439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B851975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B917511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B983047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BA26-2BB3-4FD4-B120-94F398A558EA}">
  <sheetPr codeName="Feuil31">
    <tabColor theme="3" tint="-0.249977111117893"/>
    <pageSetUpPr fitToPage="1"/>
  </sheetPr>
  <dimension ref="A1:X43"/>
  <sheetViews>
    <sheetView zoomScale="84" zoomScaleNormal="145" workbookViewId="0">
      <selection activeCell="K35" sqref="K35:K40"/>
    </sheetView>
  </sheetViews>
  <sheetFormatPr baseColWidth="10" defaultColWidth="11" defaultRowHeight="15.5" x14ac:dyDescent="0.35"/>
  <cols>
    <col min="1" max="1" width="5.08203125" style="199" bestFit="1" customWidth="1"/>
    <col min="2" max="2" width="14.25" style="85" bestFit="1" customWidth="1"/>
    <col min="3" max="3" width="3.58203125" style="85" customWidth="1"/>
    <col min="4" max="4" width="8.58203125" style="85" bestFit="1" customWidth="1"/>
    <col min="5" max="5" width="7.5" style="85" bestFit="1" customWidth="1"/>
    <col min="6" max="6" width="7.5" style="85" customWidth="1"/>
    <col min="7" max="7" width="8.5" style="85" customWidth="1"/>
    <col min="8" max="8" width="10.08203125" style="85" customWidth="1"/>
    <col min="9" max="9" width="10.58203125" style="85" bestFit="1" customWidth="1"/>
    <col min="10" max="10" width="13.33203125" style="85" bestFit="1" customWidth="1"/>
    <col min="11" max="11" width="9.08203125" style="199" customWidth="1"/>
    <col min="12" max="12" width="7.83203125" style="91" customWidth="1"/>
    <col min="13" max="13" width="3.5" style="91" customWidth="1"/>
    <col min="14" max="14" width="3.08203125" style="91" customWidth="1"/>
    <col min="15" max="15" width="2.08203125" style="91" bestFit="1" customWidth="1"/>
    <col min="16" max="24" width="11" style="91"/>
    <col min="25" max="16384" width="11" style="85"/>
  </cols>
  <sheetData>
    <row r="1" spans="1:24" s="219" customFormat="1" ht="15" customHeight="1" x14ac:dyDescent="0.35">
      <c r="A1" s="215"/>
      <c r="B1" s="392" t="s">
        <v>2451</v>
      </c>
      <c r="C1" s="393"/>
      <c r="D1" s="216" t="s">
        <v>2452</v>
      </c>
      <c r="E1" s="216" t="s">
        <v>2453</v>
      </c>
      <c r="F1" s="216" t="s">
        <v>2454</v>
      </c>
      <c r="G1" s="217" t="s">
        <v>2455</v>
      </c>
      <c r="H1" s="217" t="s">
        <v>2456</v>
      </c>
      <c r="I1" s="86"/>
      <c r="J1" s="86"/>
      <c r="K1" s="86"/>
      <c r="L1" s="218" t="s">
        <v>2457</v>
      </c>
      <c r="M1" s="218"/>
      <c r="N1" s="218"/>
      <c r="O1" s="227"/>
      <c r="P1" s="141"/>
      <c r="Q1" s="141"/>
      <c r="R1" s="141"/>
      <c r="S1" s="141"/>
      <c r="T1" s="141"/>
      <c r="U1" s="141"/>
      <c r="V1" s="141"/>
      <c r="W1" s="141"/>
      <c r="X1" s="141"/>
    </row>
    <row r="2" spans="1:24" s="219" customFormat="1" ht="15" customHeight="1" x14ac:dyDescent="0.35">
      <c r="A2" s="220" t="s">
        <v>2458</v>
      </c>
      <c r="B2" s="390" t="s">
        <v>1463</v>
      </c>
      <c r="C2" s="391"/>
      <c r="D2" s="221"/>
      <c r="E2" s="221"/>
      <c r="F2" s="221"/>
      <c r="G2" s="222" t="s">
        <v>2459</v>
      </c>
      <c r="H2" s="222" t="s">
        <v>2460</v>
      </c>
      <c r="I2" s="223"/>
      <c r="J2" s="224"/>
      <c r="K2" s="224"/>
      <c r="L2" s="218">
        <v>1</v>
      </c>
      <c r="M2" s="218">
        <v>1</v>
      </c>
      <c r="N2" s="218">
        <v>2</v>
      </c>
      <c r="O2" s="227"/>
      <c r="P2" s="141"/>
      <c r="Q2" s="141"/>
      <c r="R2" s="141"/>
      <c r="S2" s="141"/>
      <c r="T2" s="141"/>
      <c r="U2" s="141"/>
      <c r="V2" s="141"/>
      <c r="W2" s="141"/>
      <c r="X2" s="141"/>
    </row>
    <row r="3" spans="1:24" s="219" customFormat="1" ht="18" customHeight="1" x14ac:dyDescent="0.35">
      <c r="A3" s="225" t="s">
        <v>2461</v>
      </c>
      <c r="B3" s="390" t="s">
        <v>2462</v>
      </c>
      <c r="C3" s="391"/>
      <c r="D3" s="221"/>
      <c r="E3" s="222" t="s">
        <v>2460</v>
      </c>
      <c r="F3" s="222" t="s">
        <v>2460</v>
      </c>
      <c r="G3" s="222" t="s">
        <v>2460</v>
      </c>
      <c r="H3" s="222">
        <v>1</v>
      </c>
      <c r="I3" s="226"/>
      <c r="J3" s="224"/>
      <c r="K3" s="224"/>
      <c r="L3" s="141"/>
      <c r="M3" s="227"/>
      <c r="N3" s="227"/>
      <c r="O3" s="227"/>
      <c r="P3" s="227"/>
      <c r="Q3" s="141"/>
      <c r="R3" s="141"/>
      <c r="S3" s="141"/>
      <c r="T3" s="141"/>
      <c r="U3" s="141"/>
      <c r="V3" s="141"/>
      <c r="W3" s="141"/>
      <c r="X3" s="141"/>
    </row>
    <row r="4" spans="1:24" s="219" customFormat="1" ht="15" customHeight="1" x14ac:dyDescent="0.35">
      <c r="A4" s="220" t="s">
        <v>2463</v>
      </c>
      <c r="B4" s="390" t="s">
        <v>1469</v>
      </c>
      <c r="C4" s="391"/>
      <c r="D4" s="221"/>
      <c r="E4" s="222" t="s">
        <v>2460</v>
      </c>
      <c r="F4" s="222" t="s">
        <v>2460</v>
      </c>
      <c r="G4" s="222">
        <v>0.8</v>
      </c>
      <c r="H4" s="222">
        <v>1.3</v>
      </c>
      <c r="I4" s="226"/>
      <c r="J4" s="224"/>
      <c r="K4" s="224"/>
      <c r="L4" s="227">
        <f>'fiche engagement'!C9</f>
        <v>0</v>
      </c>
      <c r="M4" s="141"/>
      <c r="N4" s="227"/>
      <c r="O4" s="227"/>
      <c r="P4" s="227"/>
      <c r="Q4" s="141"/>
      <c r="R4" s="141"/>
      <c r="S4" s="141"/>
      <c r="T4" s="141"/>
      <c r="U4" s="141"/>
      <c r="V4" s="141"/>
      <c r="W4" s="141"/>
      <c r="X4" s="141"/>
    </row>
    <row r="5" spans="1:24" s="219" customFormat="1" ht="15" customHeight="1" x14ac:dyDescent="0.35">
      <c r="A5" s="220" t="s">
        <v>2463</v>
      </c>
      <c r="B5" s="390" t="s">
        <v>1470</v>
      </c>
      <c r="C5" s="391"/>
      <c r="D5" s="221"/>
      <c r="E5" s="222" t="s">
        <v>2460</v>
      </c>
      <c r="F5" s="222" t="s">
        <v>2460</v>
      </c>
      <c r="G5" s="222">
        <v>1</v>
      </c>
      <c r="H5" s="222" t="s">
        <v>2464</v>
      </c>
      <c r="I5" s="226"/>
      <c r="J5" s="224"/>
      <c r="K5" s="224"/>
      <c r="L5" s="141"/>
      <c r="M5" s="227"/>
      <c r="N5" s="141"/>
      <c r="O5" s="141"/>
      <c r="P5" s="141"/>
      <c r="Q5" s="141"/>
      <c r="R5" s="141"/>
      <c r="S5" s="141"/>
      <c r="T5" s="141"/>
      <c r="U5" s="141"/>
      <c r="V5" s="141"/>
      <c r="W5" s="141"/>
      <c r="X5" s="141"/>
    </row>
    <row r="6" spans="1:24" s="219" customFormat="1" ht="15" customHeight="1" x14ac:dyDescent="0.35">
      <c r="A6" s="220" t="s">
        <v>2465</v>
      </c>
      <c r="B6" s="390" t="s">
        <v>1466</v>
      </c>
      <c r="C6" s="391"/>
      <c r="D6" s="222" t="s">
        <v>2459</v>
      </c>
      <c r="E6" s="222">
        <v>1</v>
      </c>
      <c r="F6" s="222">
        <v>1</v>
      </c>
      <c r="G6" s="222" t="s">
        <v>2464</v>
      </c>
      <c r="H6" s="222">
        <v>2</v>
      </c>
      <c r="I6" s="226"/>
      <c r="J6" s="228" t="s">
        <v>2466</v>
      </c>
      <c r="K6" s="229">
        <v>0.2</v>
      </c>
      <c r="L6" s="141"/>
      <c r="M6" s="141"/>
      <c r="N6" s="141"/>
      <c r="O6" s="141"/>
      <c r="P6" s="141"/>
      <c r="Q6" s="141"/>
      <c r="R6" s="141"/>
      <c r="S6" s="141"/>
      <c r="T6" s="141"/>
      <c r="U6" s="141"/>
      <c r="V6" s="141"/>
      <c r="W6" s="141"/>
      <c r="X6" s="141"/>
    </row>
    <row r="7" spans="1:24" s="219" customFormat="1" ht="15" customHeight="1" x14ac:dyDescent="0.35">
      <c r="A7" s="220" t="s">
        <v>2465</v>
      </c>
      <c r="B7" s="390" t="s">
        <v>2467</v>
      </c>
      <c r="C7" s="391"/>
      <c r="D7" s="222" t="s">
        <v>2459</v>
      </c>
      <c r="E7" s="222">
        <v>1</v>
      </c>
      <c r="F7" s="222">
        <v>1</v>
      </c>
      <c r="G7" s="222" t="s">
        <v>2464</v>
      </c>
      <c r="H7" s="222">
        <v>2</v>
      </c>
      <c r="I7" s="215" t="s">
        <v>2468</v>
      </c>
      <c r="J7" s="228" t="s">
        <v>2469</v>
      </c>
      <c r="K7" s="229">
        <v>0.1</v>
      </c>
      <c r="L7" s="141"/>
      <c r="M7" s="141"/>
      <c r="N7" s="141"/>
      <c r="O7" s="141"/>
      <c r="P7" s="141"/>
      <c r="Q7" s="141"/>
      <c r="R7" s="141"/>
      <c r="S7" s="141"/>
      <c r="T7" s="141"/>
      <c r="U7" s="141"/>
      <c r="V7" s="141"/>
      <c r="W7" s="141"/>
      <c r="X7" s="141"/>
    </row>
    <row r="8" spans="1:24" s="219" customFormat="1" ht="15" customHeight="1" thickBot="1" x14ac:dyDescent="0.35">
      <c r="A8" s="220" t="s">
        <v>2465</v>
      </c>
      <c r="B8" s="390" t="s">
        <v>2470</v>
      </c>
      <c r="C8" s="391"/>
      <c r="D8" s="222" t="s">
        <v>2471</v>
      </c>
      <c r="E8" s="222" t="s">
        <v>2393</v>
      </c>
      <c r="F8" s="222" t="s">
        <v>2393</v>
      </c>
      <c r="G8" s="221"/>
      <c r="H8" s="221"/>
      <c r="I8" s="230" t="s">
        <v>2430</v>
      </c>
      <c r="J8" s="228" t="s">
        <v>2472</v>
      </c>
      <c r="K8" s="229">
        <v>0.2</v>
      </c>
      <c r="L8" s="141"/>
      <c r="M8" s="141"/>
      <c r="N8" s="141"/>
      <c r="O8" s="141"/>
      <c r="P8" s="141"/>
      <c r="Q8" s="141"/>
      <c r="R8" s="141"/>
      <c r="S8" s="141"/>
      <c r="T8" s="141"/>
      <c r="U8" s="141"/>
      <c r="V8" s="141"/>
      <c r="W8" s="141"/>
      <c r="X8" s="141"/>
    </row>
    <row r="9" spans="1:24" s="219" customFormat="1" ht="15" customHeight="1" thickBot="1" x14ac:dyDescent="0.35">
      <c r="A9" s="220" t="s">
        <v>2463</v>
      </c>
      <c r="B9" s="390" t="s">
        <v>2473</v>
      </c>
      <c r="C9" s="391"/>
      <c r="D9" s="222" t="s">
        <v>2459</v>
      </c>
      <c r="E9" s="222">
        <v>1</v>
      </c>
      <c r="F9" s="222">
        <v>1</v>
      </c>
      <c r="G9" s="231" t="s">
        <v>2464</v>
      </c>
      <c r="H9" s="231">
        <v>2</v>
      </c>
      <c r="I9" s="232">
        <f>IF(OR('fiche engagement'!C9="FédéralB",'fiche engagement'!C9="FédéralA"),K32+K41,K23+K32+K41)</f>
        <v>0</v>
      </c>
      <c r="J9" s="228" t="s">
        <v>2474</v>
      </c>
      <c r="K9" s="229">
        <v>1</v>
      </c>
      <c r="L9" s="141"/>
      <c r="M9" s="141"/>
      <c r="N9" s="141"/>
      <c r="O9" s="141"/>
      <c r="P9" s="141"/>
      <c r="Q9" s="141"/>
      <c r="R9" s="141"/>
      <c r="S9" s="141"/>
      <c r="T9" s="141"/>
      <c r="U9" s="141"/>
      <c r="V9" s="141"/>
      <c r="W9" s="141"/>
      <c r="X9" s="141"/>
    </row>
    <row r="10" spans="1:24" s="219" customFormat="1" ht="15" customHeight="1" x14ac:dyDescent="0.35">
      <c r="A10" s="220" t="s">
        <v>2465</v>
      </c>
      <c r="B10" s="390" t="s">
        <v>2475</v>
      </c>
      <c r="C10" s="391"/>
      <c r="D10" s="222">
        <v>1</v>
      </c>
      <c r="E10" s="222" t="s">
        <v>2476</v>
      </c>
      <c r="F10" s="222" t="s">
        <v>2476</v>
      </c>
      <c r="G10" s="231">
        <v>2</v>
      </c>
      <c r="H10" s="221"/>
      <c r="I10" s="226"/>
      <c r="J10" s="228" t="s">
        <v>2477</v>
      </c>
      <c r="K10" s="229">
        <v>0.2</v>
      </c>
      <c r="L10" s="141"/>
      <c r="M10" s="141"/>
      <c r="N10" s="141"/>
      <c r="O10" s="141"/>
      <c r="P10" s="141"/>
      <c r="Q10" s="141"/>
      <c r="R10" s="141"/>
      <c r="S10" s="141"/>
      <c r="T10" s="141"/>
      <c r="U10" s="141"/>
      <c r="V10" s="141"/>
      <c r="W10" s="141"/>
      <c r="X10" s="141"/>
    </row>
    <row r="11" spans="1:24" s="219" customFormat="1" ht="15" customHeight="1" thickBot="1" x14ac:dyDescent="0.4">
      <c r="A11" s="220" t="s">
        <v>2463</v>
      </c>
      <c r="B11" s="390" t="s">
        <v>2478</v>
      </c>
      <c r="C11" s="391"/>
      <c r="D11" s="222">
        <v>1</v>
      </c>
      <c r="E11" s="222" t="s">
        <v>2476</v>
      </c>
      <c r="F11" s="222" t="s">
        <v>2476</v>
      </c>
      <c r="G11" s="231">
        <v>2</v>
      </c>
      <c r="H11" s="221"/>
      <c r="I11" s="226"/>
      <c r="J11" s="233" t="s">
        <v>2479</v>
      </c>
      <c r="K11" s="234">
        <v>0.1</v>
      </c>
      <c r="L11" s="141"/>
      <c r="M11" s="141"/>
      <c r="N11" s="141"/>
      <c r="O11" s="91"/>
      <c r="P11" s="141"/>
      <c r="Q11" s="141"/>
      <c r="R11" s="141"/>
      <c r="S11" s="141"/>
      <c r="T11" s="141"/>
      <c r="U11" s="141"/>
      <c r="V11" s="141"/>
      <c r="W11" s="141"/>
      <c r="X11" s="141"/>
    </row>
    <row r="12" spans="1:24" s="219" customFormat="1" ht="15" customHeight="1" thickBot="1" x14ac:dyDescent="0.4">
      <c r="A12" s="220" t="s">
        <v>2465</v>
      </c>
      <c r="B12" s="390" t="s">
        <v>2480</v>
      </c>
      <c r="C12" s="391"/>
      <c r="D12" s="222" t="s">
        <v>2393</v>
      </c>
      <c r="E12" s="222" t="s">
        <v>2481</v>
      </c>
      <c r="F12" s="222" t="s">
        <v>2481</v>
      </c>
      <c r="G12" s="221"/>
      <c r="H12" s="221"/>
      <c r="I12" s="235" t="s">
        <v>2482</v>
      </c>
      <c r="J12" s="383" t="str">
        <f>CONCATENATE('fiche engagement'!C9," ", 'fiche engagement'!C11," ", 'fiche engagement'!E9)</f>
        <v xml:space="preserve">  Finale A</v>
      </c>
      <c r="K12" s="384"/>
      <c r="L12" s="141"/>
      <c r="M12" s="141"/>
      <c r="N12" s="141"/>
      <c r="O12" s="141"/>
      <c r="P12" s="141"/>
      <c r="Q12" s="141"/>
      <c r="R12" s="141"/>
      <c r="S12" s="141"/>
      <c r="T12" s="141"/>
      <c r="U12" s="141"/>
      <c r="V12" s="141"/>
      <c r="W12" s="141"/>
      <c r="X12" s="141"/>
    </row>
    <row r="13" spans="1:24" ht="15" customHeight="1" thickBot="1" x14ac:dyDescent="0.4">
      <c r="A13" s="236" t="s">
        <v>2465</v>
      </c>
      <c r="B13" s="385" t="s">
        <v>2483</v>
      </c>
      <c r="C13" s="386"/>
      <c r="D13" s="237" t="s">
        <v>2476</v>
      </c>
      <c r="E13" s="237" t="s">
        <v>2484</v>
      </c>
      <c r="F13" s="237"/>
      <c r="G13" s="238"/>
      <c r="H13" s="238"/>
      <c r="I13" s="86"/>
      <c r="J13" s="239"/>
      <c r="K13" s="226"/>
    </row>
    <row r="14" spans="1:24" ht="18.5" thickBot="1" x14ac:dyDescent="0.4">
      <c r="A14" s="240"/>
      <c r="B14" s="235" t="s">
        <v>2485</v>
      </c>
      <c r="C14" s="387" t="str">
        <f>CONCATENATE(INDEX('FFGym Clubs'!$D$3:$D$347,'fiche engagement'!H16)," - Equipe N°",'fiche engagement'!E11)</f>
        <v>FRANCONVILLE-AGF - Equipe N°1</v>
      </c>
      <c r="D14" s="388"/>
      <c r="E14" s="388"/>
      <c r="F14" s="388"/>
      <c r="G14" s="388"/>
      <c r="H14" s="388"/>
      <c r="I14" s="388"/>
      <c r="J14" s="388"/>
      <c r="K14" s="389"/>
    </row>
    <row r="15" spans="1:24" s="86" customFormat="1" ht="16" hidden="1" thickBot="1" x14ac:dyDescent="0.4">
      <c r="A15" s="413" t="s">
        <v>2506</v>
      </c>
      <c r="B15" s="414" t="s">
        <v>2505</v>
      </c>
      <c r="C15" s="414"/>
      <c r="D15" s="414"/>
      <c r="E15" s="414"/>
      <c r="F15" s="414"/>
      <c r="G15" s="414"/>
      <c r="H15" s="415"/>
      <c r="I15" s="415"/>
      <c r="J15" s="415"/>
      <c r="K15" s="416"/>
      <c r="L15" s="91"/>
      <c r="M15" s="91"/>
      <c r="N15" s="91"/>
      <c r="O15" s="91"/>
      <c r="Q15" s="91"/>
      <c r="R15" s="91"/>
      <c r="S15" s="91"/>
      <c r="T15" s="91"/>
      <c r="U15" s="91"/>
      <c r="V15" s="91"/>
      <c r="W15" s="91"/>
      <c r="X15" s="91"/>
    </row>
    <row r="16" spans="1:24" s="224" customFormat="1" ht="20.149999999999999" hidden="1" customHeight="1" x14ac:dyDescent="0.35">
      <c r="A16" s="417" t="s">
        <v>2486</v>
      </c>
      <c r="B16" s="418" t="s">
        <v>2487</v>
      </c>
      <c r="C16" s="419"/>
      <c r="D16" s="420"/>
      <c r="E16" s="420"/>
      <c r="F16" s="420"/>
      <c r="G16" s="420"/>
      <c r="H16" s="420"/>
      <c r="I16" s="420"/>
      <c r="J16" s="421"/>
      <c r="K16" s="422" t="s">
        <v>2</v>
      </c>
      <c r="L16" s="141"/>
      <c r="M16" s="141"/>
      <c r="N16" s="141"/>
      <c r="O16" s="141"/>
      <c r="P16" s="256"/>
      <c r="Q16" s="141"/>
      <c r="R16" s="141"/>
      <c r="S16" s="141"/>
      <c r="T16" s="141"/>
      <c r="U16" s="141"/>
      <c r="V16" s="141"/>
      <c r="W16" s="141"/>
      <c r="X16" s="141"/>
    </row>
    <row r="17" spans="1:24" s="224" customFormat="1" ht="21" hidden="1" customHeight="1" x14ac:dyDescent="0.35">
      <c r="A17" s="423">
        <v>1</v>
      </c>
      <c r="B17" s="424"/>
      <c r="C17" s="425"/>
      <c r="D17" s="425"/>
      <c r="E17" s="425"/>
      <c r="F17" s="425"/>
      <c r="G17" s="425"/>
      <c r="H17" s="425"/>
      <c r="I17" s="425"/>
      <c r="J17" s="425"/>
      <c r="K17" s="426"/>
      <c r="L17" s="141"/>
      <c r="M17" s="141"/>
      <c r="N17" s="141"/>
      <c r="O17" s="141"/>
      <c r="P17" s="141"/>
      <c r="Q17" s="141"/>
      <c r="R17" s="141"/>
      <c r="S17" s="141"/>
      <c r="T17" s="141"/>
      <c r="U17" s="141"/>
      <c r="V17" s="141"/>
      <c r="W17" s="141"/>
      <c r="X17" s="141"/>
    </row>
    <row r="18" spans="1:24" s="224" customFormat="1" ht="21" hidden="1" customHeight="1" x14ac:dyDescent="0.35">
      <c r="A18" s="423">
        <v>2</v>
      </c>
      <c r="B18" s="424"/>
      <c r="C18" s="425"/>
      <c r="D18" s="425"/>
      <c r="E18" s="425"/>
      <c r="F18" s="425"/>
      <c r="G18" s="425"/>
      <c r="H18" s="425"/>
      <c r="I18" s="425"/>
      <c r="J18" s="425"/>
      <c r="K18" s="426"/>
      <c r="L18" s="141"/>
      <c r="M18" s="141"/>
      <c r="N18" s="141"/>
      <c r="O18" s="141"/>
      <c r="P18" s="141"/>
      <c r="Q18" s="141"/>
      <c r="R18" s="141"/>
      <c r="S18" s="141"/>
      <c r="T18" s="141"/>
      <c r="U18" s="141"/>
      <c r="V18" s="141"/>
      <c r="W18" s="141"/>
      <c r="X18" s="141"/>
    </row>
    <row r="19" spans="1:24" s="224" customFormat="1" ht="21" hidden="1" customHeight="1" x14ac:dyDescent="0.35">
      <c r="A19" s="423">
        <v>3</v>
      </c>
      <c r="B19" s="424"/>
      <c r="C19" s="425"/>
      <c r="D19" s="425"/>
      <c r="E19" s="425"/>
      <c r="F19" s="425"/>
      <c r="G19" s="425"/>
      <c r="H19" s="425"/>
      <c r="I19" s="425"/>
      <c r="J19" s="425"/>
      <c r="K19" s="426"/>
      <c r="L19" s="141"/>
      <c r="M19" s="141"/>
      <c r="N19" s="141"/>
      <c r="O19" s="141"/>
      <c r="P19" s="141"/>
      <c r="Q19" s="141"/>
      <c r="R19" s="141"/>
      <c r="S19" s="141"/>
      <c r="T19" s="141"/>
      <c r="U19" s="141"/>
      <c r="V19" s="141"/>
      <c r="W19" s="141"/>
      <c r="X19" s="141"/>
    </row>
    <row r="20" spans="1:24" s="224" customFormat="1" ht="21" hidden="1" customHeight="1" x14ac:dyDescent="0.35">
      <c r="A20" s="423">
        <v>4</v>
      </c>
      <c r="B20" s="424"/>
      <c r="C20" s="425"/>
      <c r="D20" s="425"/>
      <c r="E20" s="425"/>
      <c r="F20" s="425"/>
      <c r="G20" s="425"/>
      <c r="H20" s="425"/>
      <c r="I20" s="425"/>
      <c r="J20" s="425"/>
      <c r="K20" s="426"/>
      <c r="L20" s="141"/>
      <c r="M20" s="141"/>
      <c r="N20" s="141"/>
      <c r="O20" s="141"/>
      <c r="P20" s="141"/>
      <c r="Q20" s="141"/>
      <c r="R20" s="141"/>
      <c r="S20" s="141"/>
      <c r="T20" s="141"/>
      <c r="U20" s="141"/>
      <c r="V20" s="141"/>
      <c r="W20" s="141"/>
      <c r="X20" s="141"/>
    </row>
    <row r="21" spans="1:24" s="224" customFormat="1" ht="21" hidden="1" customHeight="1" x14ac:dyDescent="0.35">
      <c r="A21" s="423">
        <v>5</v>
      </c>
      <c r="B21" s="424"/>
      <c r="C21" s="425"/>
      <c r="D21" s="425"/>
      <c r="E21" s="425"/>
      <c r="F21" s="425"/>
      <c r="G21" s="425"/>
      <c r="H21" s="425"/>
      <c r="I21" s="425"/>
      <c r="J21" s="425"/>
      <c r="K21" s="426"/>
      <c r="L21" s="141"/>
      <c r="M21" s="141"/>
      <c r="N21" s="141"/>
      <c r="O21" s="141"/>
      <c r="P21" s="141"/>
      <c r="Q21" s="141"/>
      <c r="R21" s="141"/>
      <c r="S21" s="141"/>
      <c r="T21" s="141"/>
      <c r="U21" s="141"/>
      <c r="V21" s="141"/>
      <c r="W21" s="141"/>
      <c r="X21" s="141"/>
    </row>
    <row r="22" spans="1:24" s="224" customFormat="1" ht="21" hidden="1" customHeight="1" thickBot="1" x14ac:dyDescent="0.4">
      <c r="A22" s="427">
        <v>6</v>
      </c>
      <c r="B22" s="424"/>
      <c r="C22" s="428"/>
      <c r="D22" s="428"/>
      <c r="E22" s="428"/>
      <c r="F22" s="428"/>
      <c r="G22" s="428"/>
      <c r="H22" s="428"/>
      <c r="I22" s="428"/>
      <c r="J22" s="428"/>
      <c r="K22" s="429"/>
      <c r="L22" s="141"/>
      <c r="M22" s="141"/>
      <c r="N22" s="141"/>
      <c r="O22" s="141"/>
      <c r="P22" s="141"/>
      <c r="Q22" s="141"/>
      <c r="R22" s="141"/>
      <c r="S22" s="141"/>
      <c r="T22" s="141"/>
      <c r="U22" s="141"/>
      <c r="V22" s="141"/>
      <c r="W22" s="141"/>
      <c r="X22" s="141"/>
    </row>
    <row r="23" spans="1:24" s="224" customFormat="1" ht="18.649999999999999" hidden="1" customHeight="1" thickBot="1" x14ac:dyDescent="0.4">
      <c r="A23" s="430"/>
      <c r="B23" s="431"/>
      <c r="C23" s="432" t="s">
        <v>2488</v>
      </c>
      <c r="D23" s="432"/>
      <c r="E23" s="432"/>
      <c r="F23" s="432"/>
      <c r="G23" s="432"/>
      <c r="H23" s="432"/>
      <c r="I23" s="432"/>
      <c r="J23" s="433"/>
      <c r="K23" s="434">
        <f>ROUND(SUM(K17:K22)/6,1)</f>
        <v>0</v>
      </c>
      <c r="L23" s="141"/>
      <c r="M23" s="141"/>
      <c r="N23" s="141"/>
      <c r="O23" s="141"/>
      <c r="P23" s="141"/>
      <c r="Q23" s="141"/>
      <c r="R23" s="141"/>
      <c r="S23" s="141"/>
      <c r="T23" s="141"/>
      <c r="U23" s="141"/>
      <c r="V23" s="141"/>
      <c r="W23" s="141"/>
      <c r="X23" s="141"/>
    </row>
    <row r="24" spans="1:24" s="86" customFormat="1" ht="23.5" thickBot="1" x14ac:dyDescent="0.4">
      <c r="A24" s="264" t="str">
        <f>IF(ISNUMBER(SEARCH("Fédéral",'fiche engagement'!C9)),"1er","2ème")</f>
        <v>2ème</v>
      </c>
      <c r="B24" s="242" t="s">
        <v>2505</v>
      </c>
      <c r="C24" s="414"/>
      <c r="D24" s="414"/>
      <c r="E24" s="414"/>
      <c r="F24" s="414"/>
      <c r="G24" s="414"/>
      <c r="H24" s="415"/>
      <c r="I24" s="415"/>
      <c r="J24" s="415"/>
      <c r="K24" s="416"/>
      <c r="L24" s="91"/>
      <c r="M24" s="91"/>
      <c r="N24" s="256" t="s">
        <v>2489</v>
      </c>
      <c r="O24" s="91"/>
      <c r="P24" s="91"/>
      <c r="Q24" s="91"/>
      <c r="R24" s="91"/>
      <c r="S24" s="91"/>
      <c r="T24" s="91"/>
      <c r="U24" s="91"/>
      <c r="V24" s="91"/>
      <c r="W24" s="91"/>
      <c r="X24" s="91"/>
    </row>
    <row r="25" spans="1:24" s="224" customFormat="1" ht="20.149999999999999" customHeight="1" x14ac:dyDescent="0.35">
      <c r="A25" s="246" t="s">
        <v>2486</v>
      </c>
      <c r="B25" s="247" t="s">
        <v>2487</v>
      </c>
      <c r="C25" s="248"/>
      <c r="D25" s="249"/>
      <c r="E25" s="249"/>
      <c r="F25" s="249"/>
      <c r="G25" s="249"/>
      <c r="H25" s="249"/>
      <c r="I25" s="249"/>
      <c r="J25" s="435"/>
      <c r="K25" s="250" t="s">
        <v>2</v>
      </c>
      <c r="L25" s="141"/>
      <c r="M25" s="141"/>
      <c r="N25" s="141"/>
      <c r="O25" s="141"/>
      <c r="Q25" s="141"/>
      <c r="R25" s="141"/>
      <c r="S25" s="141"/>
      <c r="T25" s="141"/>
      <c r="U25" s="141"/>
      <c r="V25" s="141"/>
      <c r="W25" s="141"/>
      <c r="X25" s="141"/>
    </row>
    <row r="26" spans="1:24" s="224" customFormat="1" ht="21" customHeight="1" x14ac:dyDescent="0.35">
      <c r="A26" s="251">
        <v>1</v>
      </c>
      <c r="B26" s="244"/>
      <c r="C26" s="380"/>
      <c r="D26" s="380"/>
      <c r="E26" s="380"/>
      <c r="F26" s="380"/>
      <c r="G26" s="380"/>
      <c r="H26" s="380"/>
      <c r="I26" s="380"/>
      <c r="J26" s="380"/>
      <c r="K26" s="252"/>
      <c r="L26" s="141"/>
      <c r="M26" s="141"/>
      <c r="N26" s="141"/>
      <c r="O26" s="141"/>
      <c r="P26" s="141"/>
      <c r="Q26" s="141"/>
      <c r="R26" s="141"/>
      <c r="S26" s="141"/>
      <c r="T26" s="141"/>
      <c r="U26" s="141"/>
      <c r="V26" s="141"/>
      <c r="W26" s="141"/>
      <c r="X26" s="141"/>
    </row>
    <row r="27" spans="1:24" s="224" customFormat="1" ht="21" customHeight="1" x14ac:dyDescent="0.35">
      <c r="A27" s="251">
        <v>2</v>
      </c>
      <c r="B27" s="244"/>
      <c r="C27" s="380"/>
      <c r="D27" s="380"/>
      <c r="E27" s="380"/>
      <c r="F27" s="380"/>
      <c r="G27" s="380"/>
      <c r="H27" s="380"/>
      <c r="I27" s="380"/>
      <c r="J27" s="380"/>
      <c r="K27" s="252"/>
      <c r="L27" s="141"/>
      <c r="M27" s="141"/>
      <c r="N27" s="141"/>
      <c r="O27" s="141"/>
      <c r="P27" s="141"/>
      <c r="Q27" s="141"/>
      <c r="R27" s="141"/>
      <c r="S27" s="141"/>
      <c r="T27" s="141"/>
      <c r="U27" s="141"/>
      <c r="V27" s="141"/>
      <c r="W27" s="141"/>
      <c r="X27" s="141"/>
    </row>
    <row r="28" spans="1:24" s="224" customFormat="1" ht="21" customHeight="1" x14ac:dyDescent="0.35">
      <c r="A28" s="251">
        <v>3</v>
      </c>
      <c r="B28" s="244"/>
      <c r="C28" s="380"/>
      <c r="D28" s="380"/>
      <c r="E28" s="380"/>
      <c r="F28" s="380"/>
      <c r="G28" s="380"/>
      <c r="H28" s="380"/>
      <c r="I28" s="380"/>
      <c r="J28" s="380"/>
      <c r="K28" s="252"/>
      <c r="L28" s="141"/>
      <c r="M28" s="141"/>
      <c r="N28" s="141"/>
      <c r="O28" s="141"/>
      <c r="P28" s="141"/>
      <c r="Q28" s="141"/>
      <c r="R28" s="141"/>
      <c r="S28" s="141"/>
      <c r="T28" s="141"/>
      <c r="U28" s="141"/>
      <c r="V28" s="141"/>
      <c r="W28" s="141"/>
      <c r="X28" s="141"/>
    </row>
    <row r="29" spans="1:24" s="224" customFormat="1" ht="21" customHeight="1" x14ac:dyDescent="0.35">
      <c r="A29" s="251">
        <v>4</v>
      </c>
      <c r="B29" s="244"/>
      <c r="C29" s="380"/>
      <c r="D29" s="380"/>
      <c r="E29" s="380"/>
      <c r="F29" s="380"/>
      <c r="G29" s="380"/>
      <c r="H29" s="380"/>
      <c r="I29" s="380"/>
      <c r="J29" s="380"/>
      <c r="K29" s="252"/>
      <c r="L29" s="141"/>
      <c r="M29" s="141"/>
      <c r="N29" s="141"/>
      <c r="O29" s="141"/>
      <c r="P29" s="141"/>
      <c r="Q29" s="141"/>
      <c r="R29" s="141"/>
      <c r="S29" s="141"/>
      <c r="T29" s="141"/>
      <c r="U29" s="141"/>
      <c r="V29" s="141"/>
      <c r="W29" s="141"/>
      <c r="X29" s="141"/>
    </row>
    <row r="30" spans="1:24" s="224" customFormat="1" ht="21" customHeight="1" x14ac:dyDescent="0.35">
      <c r="A30" s="251">
        <v>5</v>
      </c>
      <c r="B30" s="244"/>
      <c r="C30" s="380"/>
      <c r="D30" s="380"/>
      <c r="E30" s="380"/>
      <c r="F30" s="380"/>
      <c r="G30" s="380"/>
      <c r="H30" s="380"/>
      <c r="I30" s="380"/>
      <c r="J30" s="380"/>
      <c r="K30" s="252"/>
      <c r="L30" s="141"/>
      <c r="M30" s="141"/>
      <c r="N30" s="141"/>
      <c r="O30" s="141"/>
      <c r="P30" s="141"/>
      <c r="Q30" s="141"/>
      <c r="R30" s="141"/>
      <c r="S30" s="141"/>
      <c r="T30" s="141"/>
      <c r="U30" s="141"/>
      <c r="V30" s="141"/>
      <c r="W30" s="141"/>
      <c r="X30" s="141"/>
    </row>
    <row r="31" spans="1:24" s="224" customFormat="1" ht="24.75" customHeight="1" thickBot="1" x14ac:dyDescent="0.4">
      <c r="A31" s="253">
        <v>6</v>
      </c>
      <c r="B31" s="254"/>
      <c r="C31" s="380"/>
      <c r="D31" s="380"/>
      <c r="E31" s="380"/>
      <c r="F31" s="380"/>
      <c r="G31" s="380"/>
      <c r="H31" s="380"/>
      <c r="I31" s="380"/>
      <c r="J31" s="380"/>
      <c r="K31" s="255"/>
      <c r="L31" s="141"/>
      <c r="M31" s="141"/>
      <c r="N31" s="141"/>
      <c r="O31" s="141"/>
      <c r="P31" s="141"/>
      <c r="Q31" s="141"/>
      <c r="R31" s="141"/>
      <c r="S31" s="141"/>
      <c r="T31" s="141"/>
      <c r="U31" s="141"/>
      <c r="V31" s="141"/>
      <c r="W31" s="141"/>
      <c r="X31" s="141"/>
    </row>
    <row r="32" spans="1:24" s="224" customFormat="1" ht="17.149999999999999" customHeight="1" thickBot="1" x14ac:dyDescent="0.4">
      <c r="A32" s="226"/>
      <c r="C32" s="381" t="s">
        <v>2488</v>
      </c>
      <c r="D32" s="381"/>
      <c r="E32" s="381"/>
      <c r="F32" s="381"/>
      <c r="G32" s="381"/>
      <c r="H32" s="381"/>
      <c r="I32" s="381"/>
      <c r="J32" s="382"/>
      <c r="K32" s="245">
        <f>IF(K26&lt;&gt;"",ROUND(AVERAGE(K26:K31),1),0)</f>
        <v>0</v>
      </c>
      <c r="L32" s="141"/>
      <c r="M32" s="141"/>
      <c r="N32" s="141"/>
      <c r="O32" s="141"/>
      <c r="P32" s="141"/>
      <c r="Q32" s="141"/>
      <c r="R32" s="141"/>
      <c r="S32" s="141"/>
      <c r="T32" s="141"/>
      <c r="U32" s="141"/>
      <c r="V32" s="141"/>
      <c r="W32" s="141"/>
      <c r="X32" s="141"/>
    </row>
    <row r="33" spans="1:24" s="86" customFormat="1" ht="23.5" thickBot="1" x14ac:dyDescent="0.4">
      <c r="A33" s="264" t="str">
        <f>IF(ISNUMBER(SEARCH("Fédéral",'fiche engagement'!C9)),"2ème","3ème")</f>
        <v>3ème</v>
      </c>
      <c r="B33" s="242" t="s">
        <v>2505</v>
      </c>
      <c r="C33" s="242"/>
      <c r="D33" s="242"/>
      <c r="E33" s="242"/>
      <c r="F33" s="242"/>
      <c r="G33" s="242"/>
      <c r="H33" s="243"/>
      <c r="I33" s="243"/>
      <c r="J33" s="243"/>
      <c r="K33" s="241"/>
      <c r="L33" s="91"/>
      <c r="M33" s="91"/>
      <c r="N33" s="91"/>
      <c r="O33" s="256" t="s">
        <v>2490</v>
      </c>
      <c r="P33" s="91"/>
      <c r="Q33" s="91"/>
      <c r="R33" s="91"/>
      <c r="S33" s="91"/>
      <c r="T33" s="91"/>
      <c r="U33" s="91"/>
      <c r="V33" s="91"/>
      <c r="W33" s="91"/>
      <c r="X33" s="91"/>
    </row>
    <row r="34" spans="1:24" s="224" customFormat="1" ht="20.149999999999999" customHeight="1" x14ac:dyDescent="0.35">
      <c r="A34" s="246" t="s">
        <v>2486</v>
      </c>
      <c r="B34" s="247" t="s">
        <v>2487</v>
      </c>
      <c r="C34" s="248"/>
      <c r="D34" s="249"/>
      <c r="E34" s="249"/>
      <c r="F34" s="249"/>
      <c r="G34" s="249"/>
      <c r="H34" s="249"/>
      <c r="I34" s="249"/>
      <c r="J34" s="435"/>
      <c r="K34" s="250" t="s">
        <v>2</v>
      </c>
      <c r="L34" s="141"/>
      <c r="M34" s="141"/>
      <c r="N34" s="141"/>
      <c r="O34" s="141"/>
      <c r="P34" s="141"/>
      <c r="Q34" s="141"/>
      <c r="R34" s="141"/>
      <c r="S34" s="141"/>
      <c r="T34" s="141"/>
      <c r="U34" s="141"/>
      <c r="V34" s="141"/>
      <c r="W34" s="141"/>
      <c r="X34" s="141"/>
    </row>
    <row r="35" spans="1:24" s="224" customFormat="1" ht="21" customHeight="1" x14ac:dyDescent="0.35">
      <c r="A35" s="251">
        <v>1</v>
      </c>
      <c r="B35" s="244"/>
      <c r="C35" s="380"/>
      <c r="D35" s="380"/>
      <c r="E35" s="380"/>
      <c r="F35" s="380"/>
      <c r="G35" s="380"/>
      <c r="H35" s="380"/>
      <c r="I35" s="380"/>
      <c r="J35" s="380"/>
      <c r="K35" s="252"/>
      <c r="L35" s="141"/>
      <c r="M35" s="141"/>
      <c r="N35" s="141"/>
      <c r="O35" s="141"/>
      <c r="P35" s="141"/>
      <c r="Q35" s="141"/>
      <c r="R35" s="141"/>
      <c r="S35" s="141"/>
      <c r="T35" s="141"/>
      <c r="U35" s="141"/>
      <c r="V35" s="141"/>
      <c r="W35" s="141"/>
      <c r="X35" s="141"/>
    </row>
    <row r="36" spans="1:24" s="224" customFormat="1" ht="21" customHeight="1" x14ac:dyDescent="0.35">
      <c r="A36" s="251">
        <v>2</v>
      </c>
      <c r="B36" s="244"/>
      <c r="C36" s="380"/>
      <c r="D36" s="380"/>
      <c r="E36" s="380"/>
      <c r="F36" s="380"/>
      <c r="G36" s="380"/>
      <c r="H36" s="380"/>
      <c r="I36" s="380"/>
      <c r="J36" s="380"/>
      <c r="K36" s="252"/>
      <c r="L36" s="141"/>
      <c r="M36" s="141"/>
      <c r="N36" s="141"/>
      <c r="O36" s="141"/>
      <c r="P36" s="141"/>
      <c r="Q36" s="141"/>
      <c r="R36" s="141"/>
      <c r="S36" s="141"/>
      <c r="T36" s="141"/>
      <c r="U36" s="141"/>
      <c r="V36" s="141"/>
      <c r="W36" s="141"/>
      <c r="X36" s="141"/>
    </row>
    <row r="37" spans="1:24" s="224" customFormat="1" ht="21" customHeight="1" x14ac:dyDescent="0.35">
      <c r="A37" s="251">
        <v>3</v>
      </c>
      <c r="B37" s="244"/>
      <c r="C37" s="380"/>
      <c r="D37" s="380"/>
      <c r="E37" s="380"/>
      <c r="F37" s="380"/>
      <c r="G37" s="380"/>
      <c r="H37" s="380"/>
      <c r="I37" s="380"/>
      <c r="J37" s="380"/>
      <c r="K37" s="252"/>
      <c r="L37" s="141"/>
      <c r="M37" s="141"/>
      <c r="N37" s="141"/>
      <c r="O37" s="141"/>
      <c r="P37" s="141"/>
      <c r="Q37" s="141"/>
      <c r="R37" s="141"/>
      <c r="S37" s="141"/>
      <c r="T37" s="141"/>
      <c r="U37" s="141"/>
      <c r="V37" s="141"/>
      <c r="W37" s="141"/>
      <c r="X37" s="141"/>
    </row>
    <row r="38" spans="1:24" s="224" customFormat="1" ht="21" customHeight="1" x14ac:dyDescent="0.35">
      <c r="A38" s="251">
        <v>4</v>
      </c>
      <c r="B38" s="244"/>
      <c r="C38" s="380"/>
      <c r="D38" s="380"/>
      <c r="E38" s="380"/>
      <c r="F38" s="380"/>
      <c r="G38" s="380"/>
      <c r="H38" s="380"/>
      <c r="I38" s="380"/>
      <c r="J38" s="380"/>
      <c r="K38" s="252"/>
      <c r="L38" s="141"/>
      <c r="M38" s="141"/>
      <c r="N38" s="141"/>
      <c r="O38" s="141"/>
      <c r="P38" s="141"/>
      <c r="Q38" s="141"/>
      <c r="R38" s="141"/>
      <c r="S38" s="141"/>
      <c r="T38" s="141"/>
      <c r="U38" s="141"/>
      <c r="V38" s="141"/>
      <c r="W38" s="141"/>
      <c r="X38" s="141"/>
    </row>
    <row r="39" spans="1:24" s="224" customFormat="1" ht="21" customHeight="1" x14ac:dyDescent="0.35">
      <c r="A39" s="251">
        <v>5</v>
      </c>
      <c r="B39" s="244"/>
      <c r="C39" s="380"/>
      <c r="D39" s="380"/>
      <c r="E39" s="380"/>
      <c r="F39" s="380"/>
      <c r="G39" s="380"/>
      <c r="H39" s="380"/>
      <c r="I39" s="380"/>
      <c r="J39" s="380"/>
      <c r="K39" s="252"/>
      <c r="L39" s="141"/>
      <c r="M39" s="141"/>
      <c r="N39" s="141"/>
      <c r="O39" s="141"/>
      <c r="P39" s="141"/>
      <c r="Q39" s="141"/>
      <c r="R39" s="141"/>
      <c r="S39" s="141"/>
      <c r="T39" s="141"/>
      <c r="U39" s="141"/>
      <c r="V39" s="141"/>
      <c r="W39" s="141"/>
      <c r="X39" s="141"/>
    </row>
    <row r="40" spans="1:24" s="224" customFormat="1" ht="21" customHeight="1" thickBot="1" x14ac:dyDescent="0.4">
      <c r="A40" s="253">
        <v>6</v>
      </c>
      <c r="B40" s="254"/>
      <c r="C40" s="380"/>
      <c r="D40" s="380"/>
      <c r="E40" s="380"/>
      <c r="F40" s="380"/>
      <c r="G40" s="380"/>
      <c r="H40" s="380"/>
      <c r="I40" s="380"/>
      <c r="J40" s="380"/>
      <c r="K40" s="255"/>
      <c r="L40" s="141"/>
      <c r="M40" s="141"/>
      <c r="N40" s="141"/>
      <c r="O40" s="141"/>
      <c r="P40" s="141"/>
      <c r="Q40" s="141"/>
      <c r="R40" s="141"/>
      <c r="S40" s="141"/>
      <c r="T40" s="141"/>
      <c r="U40" s="141"/>
      <c r="V40" s="141"/>
      <c r="W40" s="141"/>
      <c r="X40" s="141"/>
    </row>
    <row r="41" spans="1:24" s="224" customFormat="1" ht="17.5" customHeight="1" thickBot="1" x14ac:dyDescent="0.4">
      <c r="A41" s="226"/>
      <c r="C41" s="381" t="s">
        <v>2488</v>
      </c>
      <c r="D41" s="381"/>
      <c r="E41" s="381"/>
      <c r="F41" s="381"/>
      <c r="G41" s="381"/>
      <c r="H41" s="381"/>
      <c r="I41" s="381"/>
      <c r="J41" s="382"/>
      <c r="K41" s="245">
        <f>IF(K35&lt;&gt;"",ROUND(AVERAGE(K35:K40),1),0)</f>
        <v>0</v>
      </c>
      <c r="L41" s="141"/>
      <c r="M41" s="141"/>
      <c r="N41" s="141"/>
      <c r="O41" s="141"/>
      <c r="P41" s="141"/>
      <c r="Q41" s="141"/>
      <c r="R41" s="141"/>
      <c r="S41" s="141"/>
      <c r="T41" s="141"/>
      <c r="U41" s="141"/>
      <c r="V41" s="141"/>
      <c r="W41" s="141"/>
      <c r="X41" s="141"/>
    </row>
    <row r="42" spans="1:24" s="86" customFormat="1" ht="8.15" customHeight="1" x14ac:dyDescent="0.35">
      <c r="A42" s="240"/>
      <c r="K42" s="240"/>
      <c r="L42" s="91"/>
      <c r="M42" s="91"/>
      <c r="N42" s="91"/>
      <c r="O42" s="91"/>
      <c r="P42" s="91"/>
      <c r="Q42" s="91"/>
      <c r="R42" s="91"/>
      <c r="S42" s="91"/>
      <c r="T42" s="91"/>
      <c r="U42" s="91"/>
      <c r="V42" s="91"/>
      <c r="W42" s="91"/>
      <c r="X42" s="91"/>
    </row>
    <row r="43" spans="1:24" s="86" customFormat="1" x14ac:dyDescent="0.35">
      <c r="A43" s="240"/>
      <c r="K43" s="240"/>
      <c r="L43" s="91"/>
      <c r="M43" s="91"/>
      <c r="N43" s="91"/>
      <c r="O43" s="91"/>
      <c r="P43" s="91"/>
      <c r="Q43" s="91"/>
      <c r="R43" s="91"/>
      <c r="S43" s="91"/>
      <c r="T43" s="91"/>
      <c r="U43" s="91"/>
      <c r="V43" s="91"/>
      <c r="W43" s="91"/>
      <c r="X43" s="91"/>
    </row>
  </sheetData>
  <sheetProtection algorithmName="SHA-512" hashValue="6Jc6+WOvjVEFc8FKqNDKXB7xNzM1NBilC+lO7sFssacKpasU/D0HKLjXqUxgOuDTXnUtqvoMFyUBGgfSA1QjNQ==" saltValue="kcJ6TKX+Psi/TK1u8btUyA==" spinCount="100000" sheet="1" objects="1" scenarios="1" selectLockedCells="1"/>
  <mergeCells count="32">
    <mergeCell ref="B6:C6"/>
    <mergeCell ref="B1:C1"/>
    <mergeCell ref="B2:C2"/>
    <mergeCell ref="B3:C3"/>
    <mergeCell ref="B4:C4"/>
    <mergeCell ref="B5:C5"/>
    <mergeCell ref="B7:C7"/>
    <mergeCell ref="B8:C8"/>
    <mergeCell ref="B9:C9"/>
    <mergeCell ref="B10:C10"/>
    <mergeCell ref="B11:C11"/>
    <mergeCell ref="C31:J31"/>
    <mergeCell ref="J12:K12"/>
    <mergeCell ref="B13:C13"/>
    <mergeCell ref="C14:K14"/>
    <mergeCell ref="C16:J16"/>
    <mergeCell ref="C17:J22"/>
    <mergeCell ref="C23:J23"/>
    <mergeCell ref="B12:C12"/>
    <mergeCell ref="C26:J26"/>
    <mergeCell ref="C27:J27"/>
    <mergeCell ref="C28:J28"/>
    <mergeCell ref="C29:J29"/>
    <mergeCell ref="C30:J30"/>
    <mergeCell ref="C40:J40"/>
    <mergeCell ref="C41:J41"/>
    <mergeCell ref="C32:J32"/>
    <mergeCell ref="C35:J35"/>
    <mergeCell ref="C36:J36"/>
    <mergeCell ref="C37:J37"/>
    <mergeCell ref="C38:J38"/>
    <mergeCell ref="C39:J39"/>
  </mergeCells>
  <dataValidations count="4">
    <dataValidation allowBlank="1" showInputMessage="1" showErrorMessage="1" sqref="D1:J15 C32:J32 C2:C16 K1:K22 C23 B35:B40 C41:J43 B26:B31" xr:uid="{14ED5E4B-FB11-4BEF-B880-BF8CB237D98F}"/>
    <dataValidation type="list" allowBlank="1" showInputMessage="1" showErrorMessage="1" sqref="C17:J22" xr:uid="{7795DC42-3901-4515-9F0C-7F23AFD6A5C9}">
      <formula1>SerieAvantTumblingNatB</formula1>
    </dataValidation>
    <dataValidation type="list" allowBlank="1" showInputMessage="1" showErrorMessage="1" sqref="C26:J31" xr:uid="{EC9F60A3-3BEE-4DA8-9233-8C30A3FCCD38}">
      <formula1>SerieAvantTumblingFedB</formula1>
    </dataValidation>
    <dataValidation type="list" allowBlank="1" showInputMessage="1" showErrorMessage="1" sqref="C35:J40" xr:uid="{8989F68E-F0EC-40F1-A84E-F54D1734537C}">
      <formula1>SerieArriereTumblingFedB</formula1>
    </dataValidation>
  </dataValidations>
  <printOptions horizontalCentered="1" verticalCentered="1"/>
  <pageMargins left="0.43307086614173229" right="0.51181102362204722" top="0.51181102362204722" bottom="0.51181102362204722" header="0.19685039370078741" footer="0.51181102362204722"/>
  <pageSetup paperSize="9"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Button 1">
              <controlPr defaultSize="0" print="0" autoFill="0" autoPict="0" macro="[0]!CalculDesNotesTumbling">
                <anchor moveWithCells="1">
                  <from>
                    <xdr:col>12</xdr:col>
                    <xdr:colOff>31750</xdr:colOff>
                    <xdr:row>39</xdr:row>
                    <xdr:rowOff>50800</xdr:rowOff>
                  </from>
                  <to>
                    <xdr:col>16</xdr:col>
                    <xdr:colOff>152400</xdr:colOff>
                    <xdr:row>40</xdr:row>
                    <xdr:rowOff>76200</xdr:rowOff>
                  </to>
                </anchor>
              </controlPr>
            </control>
          </mc:Choice>
        </mc:AlternateContent>
        <mc:AlternateContent xmlns:mc="http://schemas.openxmlformats.org/markup-compatibility/2006">
          <mc:Choice Requires="x14">
            <control shapeId="73730" r:id="rId5" name="Button 2">
              <controlPr defaultSize="0" print="0" autoFill="0" autoPict="0" macro="[0]!ReinitialisationDesListesTumbling">
                <anchor moveWithCells="1">
                  <from>
                    <xdr:col>8</xdr:col>
                    <xdr:colOff>241300</xdr:colOff>
                    <xdr:row>3</xdr:row>
                    <xdr:rowOff>88900</xdr:rowOff>
                  </from>
                  <to>
                    <xdr:col>11</xdr:col>
                    <xdr:colOff>19050</xdr:colOff>
                    <xdr:row>4</xdr:row>
                    <xdr:rowOff>184150</xdr:rowOff>
                  </to>
                </anchor>
              </controlPr>
            </control>
          </mc:Choice>
        </mc:AlternateContent>
        <mc:AlternateContent xmlns:mc="http://schemas.openxmlformats.org/markup-compatibility/2006">
          <mc:Choice Requires="x14">
            <control shapeId="73731" r:id="rId6" name="Group Box 3">
              <controlPr defaultSize="0" autoFill="0" autoPict="0">
                <anchor moveWithCells="1">
                  <from>
                    <xdr:col>2</xdr:col>
                    <xdr:colOff>12700</xdr:colOff>
                    <xdr:row>15</xdr:row>
                    <xdr:rowOff>12700</xdr:rowOff>
                  </from>
                  <to>
                    <xdr:col>10</xdr:col>
                    <xdr:colOff>12700</xdr:colOff>
                    <xdr:row>23</xdr:row>
                    <xdr:rowOff>247650</xdr:rowOff>
                  </to>
                </anchor>
              </controlPr>
            </control>
          </mc:Choice>
        </mc:AlternateContent>
        <mc:AlternateContent xmlns:mc="http://schemas.openxmlformats.org/markup-compatibility/2006">
          <mc:Choice Requires="x14">
            <control shapeId="73732" r:id="rId7" name="Option Button 4">
              <controlPr locked="0" defaultSize="0" autoFill="0" autoLine="0" autoPict="0" macro="[0]!ValeurDesListesTumblingPassage1">
                <anchor moveWithCells="1">
                  <from>
                    <xdr:col>3</xdr:col>
                    <xdr:colOff>31750</xdr:colOff>
                    <xdr:row>15</xdr:row>
                    <xdr:rowOff>12700</xdr:rowOff>
                  </from>
                  <to>
                    <xdr:col>4</xdr:col>
                    <xdr:colOff>393700</xdr:colOff>
                    <xdr:row>23</xdr:row>
                    <xdr:rowOff>215900</xdr:rowOff>
                  </to>
                </anchor>
              </controlPr>
            </control>
          </mc:Choice>
        </mc:AlternateContent>
        <mc:AlternateContent xmlns:mc="http://schemas.openxmlformats.org/markup-compatibility/2006">
          <mc:Choice Requires="x14">
            <control shapeId="73733" r:id="rId8" name="Option Button 5">
              <controlPr locked="0" defaultSize="0" autoFill="0" autoLine="0" autoPict="0" macro="[0]!ValeurDesListesTumblingPassage1">
                <anchor moveWithCells="1">
                  <from>
                    <xdr:col>9</xdr:col>
                    <xdr:colOff>69850</xdr:colOff>
                    <xdr:row>15</xdr:row>
                    <xdr:rowOff>50800</xdr:rowOff>
                  </from>
                  <to>
                    <xdr:col>9</xdr:col>
                    <xdr:colOff>914400</xdr:colOff>
                    <xdr:row>23</xdr:row>
                    <xdr:rowOff>190500</xdr:rowOff>
                  </to>
                </anchor>
              </controlPr>
            </control>
          </mc:Choice>
        </mc:AlternateContent>
        <mc:AlternateContent xmlns:mc="http://schemas.openxmlformats.org/markup-compatibility/2006">
          <mc:Choice Requires="x14">
            <control shapeId="73734" r:id="rId9" name="Group Box 6">
              <controlPr defaultSize="0" autoFill="0" autoPict="0">
                <anchor moveWithCells="1">
                  <from>
                    <xdr:col>2</xdr:col>
                    <xdr:colOff>0</xdr:colOff>
                    <xdr:row>24</xdr:row>
                    <xdr:rowOff>0</xdr:rowOff>
                  </from>
                  <to>
                    <xdr:col>10</xdr:col>
                    <xdr:colOff>0</xdr:colOff>
                    <xdr:row>24</xdr:row>
                    <xdr:rowOff>241300</xdr:rowOff>
                  </to>
                </anchor>
              </controlPr>
            </control>
          </mc:Choice>
        </mc:AlternateContent>
        <mc:AlternateContent xmlns:mc="http://schemas.openxmlformats.org/markup-compatibility/2006">
          <mc:Choice Requires="x14">
            <control shapeId="73735" r:id="rId10" name="Option Button 7">
              <controlPr locked="0" defaultSize="0" autoFill="0" autoLine="0" autoPict="0" macro="[0]!ValeurDesListesTumblingPassage2">
                <anchor moveWithCells="1">
                  <from>
                    <xdr:col>3</xdr:col>
                    <xdr:colOff>0</xdr:colOff>
                    <xdr:row>24</xdr:row>
                    <xdr:rowOff>12700</xdr:rowOff>
                  </from>
                  <to>
                    <xdr:col>4</xdr:col>
                    <xdr:colOff>374650</xdr:colOff>
                    <xdr:row>24</xdr:row>
                    <xdr:rowOff>222250</xdr:rowOff>
                  </to>
                </anchor>
              </controlPr>
            </control>
          </mc:Choice>
        </mc:AlternateContent>
        <mc:AlternateContent xmlns:mc="http://schemas.openxmlformats.org/markup-compatibility/2006">
          <mc:Choice Requires="x14">
            <control shapeId="73736" r:id="rId11" name="Option Button 8">
              <controlPr locked="0" defaultSize="0" autoFill="0" autoLine="0" autoPict="0" macro="[0]!ValeurDesListesTumblingPassage2">
                <anchor moveWithCells="1">
                  <from>
                    <xdr:col>7</xdr:col>
                    <xdr:colOff>0</xdr:colOff>
                    <xdr:row>24</xdr:row>
                    <xdr:rowOff>31750</xdr:rowOff>
                  </from>
                  <to>
                    <xdr:col>8</xdr:col>
                    <xdr:colOff>260350</xdr:colOff>
                    <xdr:row>24</xdr:row>
                    <xdr:rowOff>228600</xdr:rowOff>
                  </to>
                </anchor>
              </controlPr>
            </control>
          </mc:Choice>
        </mc:AlternateContent>
        <mc:AlternateContent xmlns:mc="http://schemas.openxmlformats.org/markup-compatibility/2006">
          <mc:Choice Requires="x14">
            <control shapeId="73737" r:id="rId12" name="Group Box 9">
              <controlPr defaultSize="0" print="0" autoFill="0" autoPict="0">
                <anchor moveWithCells="1">
                  <from>
                    <xdr:col>2</xdr:col>
                    <xdr:colOff>12700</xdr:colOff>
                    <xdr:row>33</xdr:row>
                    <xdr:rowOff>0</xdr:rowOff>
                  </from>
                  <to>
                    <xdr:col>10</xdr:col>
                    <xdr:colOff>31750</xdr:colOff>
                    <xdr:row>34</xdr:row>
                    <xdr:rowOff>12700</xdr:rowOff>
                  </to>
                </anchor>
              </controlPr>
            </control>
          </mc:Choice>
        </mc:AlternateContent>
        <mc:AlternateContent xmlns:mc="http://schemas.openxmlformats.org/markup-compatibility/2006">
          <mc:Choice Requires="x14">
            <control shapeId="73738" r:id="rId13" name="Option Button 10">
              <controlPr locked="0" defaultSize="0" autoFill="0" autoLine="0" autoPict="0" macro="[0]!ValeurDesListesTumblingPassage3">
                <anchor moveWithCells="1">
                  <from>
                    <xdr:col>2</xdr:col>
                    <xdr:colOff>228600</xdr:colOff>
                    <xdr:row>33</xdr:row>
                    <xdr:rowOff>0</xdr:rowOff>
                  </from>
                  <to>
                    <xdr:col>4</xdr:col>
                    <xdr:colOff>323850</xdr:colOff>
                    <xdr:row>33</xdr:row>
                    <xdr:rowOff>222250</xdr:rowOff>
                  </to>
                </anchor>
              </controlPr>
            </control>
          </mc:Choice>
        </mc:AlternateContent>
        <mc:AlternateContent xmlns:mc="http://schemas.openxmlformats.org/markup-compatibility/2006">
          <mc:Choice Requires="x14">
            <control shapeId="73739" r:id="rId14" name="Option Button 11">
              <controlPr locked="0" defaultSize="0" autoFill="0" autoLine="0" autoPict="0" macro="[0]!ValeurDesListesTumblingPassage3">
                <anchor moveWithCells="1">
                  <from>
                    <xdr:col>7</xdr:col>
                    <xdr:colOff>0</xdr:colOff>
                    <xdr:row>33</xdr:row>
                    <xdr:rowOff>31750</xdr:rowOff>
                  </from>
                  <to>
                    <xdr:col>8</xdr:col>
                    <xdr:colOff>260350</xdr:colOff>
                    <xdr:row>33</xdr:row>
                    <xdr:rowOff>228600</xdr:rowOff>
                  </to>
                </anchor>
              </controlPr>
            </control>
          </mc:Choice>
        </mc:AlternateContent>
        <mc:AlternateContent xmlns:mc="http://schemas.openxmlformats.org/markup-compatibility/2006">
          <mc:Choice Requires="x14">
            <control shapeId="73740" r:id="rId15" name="Option Button 12">
              <controlPr defaultSize="0" autoFill="0" autoLine="0" autoPict="0" macro="[0]!ValeurDesListesTumblingPassage2">
                <anchor moveWithCells="1">
                  <from>
                    <xdr:col>9</xdr:col>
                    <xdr:colOff>222250</xdr:colOff>
                    <xdr:row>24</xdr:row>
                    <xdr:rowOff>12700</xdr:rowOff>
                  </from>
                  <to>
                    <xdr:col>9</xdr:col>
                    <xdr:colOff>831850</xdr:colOff>
                    <xdr:row>24</xdr:row>
                    <xdr:rowOff>228600</xdr:rowOff>
                  </to>
                </anchor>
              </controlPr>
            </control>
          </mc:Choice>
        </mc:AlternateContent>
        <mc:AlternateContent xmlns:mc="http://schemas.openxmlformats.org/markup-compatibility/2006">
          <mc:Choice Requires="x14">
            <control shapeId="73741" r:id="rId16" name="Option Button 13">
              <controlPr defaultSize="0" autoFill="0" autoLine="0" autoPict="0" macro="[0]!ValeurDesListesTumblingPassage3">
                <anchor moveWithCells="1">
                  <from>
                    <xdr:col>9</xdr:col>
                    <xdr:colOff>266700</xdr:colOff>
                    <xdr:row>33</xdr:row>
                    <xdr:rowOff>0</xdr:rowOff>
                  </from>
                  <to>
                    <xdr:col>9</xdr:col>
                    <xdr:colOff>850900</xdr:colOff>
                    <xdr:row>33</xdr:row>
                    <xdr:rowOff>228600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5">
    <tabColor theme="3" tint="-0.499984740745262"/>
    <pageSetUpPr fitToPage="1"/>
  </sheetPr>
  <dimension ref="A1:W62"/>
  <sheetViews>
    <sheetView topLeftCell="A8" zoomScale="75" zoomScaleNormal="70" workbookViewId="0"/>
  </sheetViews>
  <sheetFormatPr baseColWidth="10" defaultColWidth="11" defaultRowHeight="15.5" x14ac:dyDescent="0.35"/>
  <cols>
    <col min="1" max="1" width="4.58203125" style="1" bestFit="1" customWidth="1"/>
    <col min="2" max="2" width="15.5" customWidth="1"/>
    <col min="3" max="3" width="2" customWidth="1"/>
    <col min="4" max="6" width="7.08203125" customWidth="1"/>
    <col min="7" max="7" width="8.33203125" customWidth="1"/>
    <col min="8" max="8" width="9" customWidth="1"/>
    <col min="9" max="9" width="10.08203125" customWidth="1"/>
    <col min="10" max="10" width="15.08203125" customWidth="1"/>
    <col min="11" max="11" width="10.08203125" style="1" customWidth="1"/>
    <col min="12" max="12" width="1.58203125" style="49" customWidth="1"/>
    <col min="13" max="15" width="2" style="48" bestFit="1" customWidth="1"/>
    <col min="16" max="16" width="11" style="48"/>
  </cols>
  <sheetData>
    <row r="1" spans="1:23" x14ac:dyDescent="0.35">
      <c r="A1" s="63"/>
      <c r="B1" s="398" t="s">
        <v>2491</v>
      </c>
      <c r="C1" s="398"/>
      <c r="D1" s="64" t="s">
        <v>2452</v>
      </c>
      <c r="E1" s="64" t="s">
        <v>2453</v>
      </c>
      <c r="F1" s="64" t="s">
        <v>2454</v>
      </c>
      <c r="G1" s="64" t="s">
        <v>2455</v>
      </c>
      <c r="H1" s="64" t="s">
        <v>2456</v>
      </c>
      <c r="K1"/>
      <c r="L1" s="268" t="s">
        <v>2457</v>
      </c>
      <c r="M1" s="268"/>
      <c r="N1" s="268"/>
      <c r="O1" s="268"/>
      <c r="P1" s="74"/>
      <c r="Q1" s="201"/>
      <c r="R1" s="58"/>
      <c r="S1" s="58"/>
      <c r="T1" s="58"/>
      <c r="U1" s="49"/>
      <c r="V1" s="49"/>
      <c r="W1" s="49"/>
    </row>
    <row r="2" spans="1:23" s="11" customFormat="1" ht="26.25" customHeight="1" x14ac:dyDescent="0.25">
      <c r="A2" s="59"/>
      <c r="B2" s="161" t="s">
        <v>1470</v>
      </c>
      <c r="C2" s="162"/>
      <c r="D2" s="163" t="s">
        <v>2460</v>
      </c>
      <c r="E2" s="163">
        <v>1</v>
      </c>
      <c r="F2" s="163">
        <v>1</v>
      </c>
      <c r="G2" s="72"/>
      <c r="H2" s="72"/>
      <c r="I2" s="60"/>
      <c r="J2" s="47"/>
      <c r="K2" s="47"/>
      <c r="L2" s="139">
        <v>2</v>
      </c>
      <c r="M2" s="139">
        <v>1</v>
      </c>
      <c r="N2" s="139">
        <v>2</v>
      </c>
      <c r="O2" s="46"/>
      <c r="P2" s="46"/>
      <c r="Q2" s="69"/>
      <c r="R2" s="47"/>
      <c r="S2" s="47"/>
      <c r="T2" s="47"/>
      <c r="U2" s="47"/>
      <c r="V2" s="47"/>
      <c r="W2" s="47"/>
    </row>
    <row r="3" spans="1:23" s="11" customFormat="1" ht="15" customHeight="1" x14ac:dyDescent="0.25">
      <c r="A3" s="59"/>
      <c r="B3" s="161" t="s">
        <v>2492</v>
      </c>
      <c r="C3" s="162"/>
      <c r="D3" s="163" t="s">
        <v>2471</v>
      </c>
      <c r="E3" s="163" t="s">
        <v>2393</v>
      </c>
      <c r="F3" s="163" t="s">
        <v>2393</v>
      </c>
      <c r="G3" s="72"/>
      <c r="H3" s="72"/>
      <c r="I3" s="60"/>
      <c r="J3" s="47"/>
      <c r="K3" s="47"/>
      <c r="L3" s="46"/>
      <c r="M3" s="139"/>
      <c r="N3" s="139"/>
      <c r="O3" s="139"/>
      <c r="P3" s="46"/>
      <c r="Q3" s="69"/>
      <c r="R3" s="47"/>
      <c r="S3" s="47"/>
      <c r="T3" s="47"/>
      <c r="U3" s="47"/>
      <c r="V3" s="47"/>
      <c r="W3" s="47"/>
    </row>
    <row r="4" spans="1:23" s="11" customFormat="1" ht="15" customHeight="1" x14ac:dyDescent="0.25">
      <c r="A4" s="56"/>
      <c r="B4" s="161" t="s">
        <v>2493</v>
      </c>
      <c r="C4" s="162"/>
      <c r="D4" s="163">
        <v>1</v>
      </c>
      <c r="E4" s="163" t="s">
        <v>2481</v>
      </c>
      <c r="F4" s="163" t="s">
        <v>2481</v>
      </c>
      <c r="G4" s="72"/>
      <c r="H4" s="72"/>
      <c r="I4" s="56"/>
      <c r="J4" s="47"/>
      <c r="K4" s="47"/>
      <c r="L4" s="139">
        <f>'fiche engagement'!$C$9</f>
        <v>0</v>
      </c>
      <c r="M4" s="46"/>
      <c r="N4" s="139"/>
      <c r="O4" s="139"/>
      <c r="P4" s="46"/>
      <c r="Q4" s="69"/>
      <c r="R4" s="47"/>
      <c r="S4" s="47"/>
      <c r="T4" s="47"/>
      <c r="U4" s="47"/>
      <c r="V4" s="47"/>
      <c r="W4" s="47"/>
    </row>
    <row r="5" spans="1:23" s="11" customFormat="1" ht="15" customHeight="1" x14ac:dyDescent="0.25">
      <c r="A5" s="56"/>
      <c r="B5" s="161" t="s">
        <v>2494</v>
      </c>
      <c r="C5" s="162"/>
      <c r="D5" s="163" t="s">
        <v>2476</v>
      </c>
      <c r="E5" s="163">
        <v>2</v>
      </c>
      <c r="F5" s="72"/>
      <c r="G5" s="72"/>
      <c r="H5" s="72"/>
      <c r="I5" s="56"/>
      <c r="J5" s="47"/>
      <c r="K5" s="47"/>
      <c r="L5" s="69"/>
      <c r="M5" s="144"/>
      <c r="N5" s="144"/>
      <c r="O5" s="144"/>
      <c r="P5" s="405" t="s">
        <v>2490</v>
      </c>
      <c r="Q5" s="405"/>
      <c r="R5" s="405"/>
      <c r="S5" s="405"/>
      <c r="T5" s="405"/>
      <c r="U5" s="405"/>
      <c r="V5" s="47"/>
      <c r="W5" s="47"/>
    </row>
    <row r="6" spans="1:23" s="11" customFormat="1" ht="15" customHeight="1" thickBot="1" x14ac:dyDescent="0.3">
      <c r="A6" s="56"/>
      <c r="B6" s="399" t="s">
        <v>2495</v>
      </c>
      <c r="C6" s="399"/>
      <c r="D6" s="164" t="s">
        <v>2481</v>
      </c>
      <c r="E6" s="165"/>
      <c r="F6" s="165"/>
      <c r="G6" s="165"/>
      <c r="H6" s="165"/>
      <c r="I6" s="56"/>
      <c r="J6" s="47"/>
      <c r="K6" s="47"/>
      <c r="L6" s="69"/>
      <c r="M6" s="69"/>
      <c r="N6" s="69"/>
      <c r="O6" s="69"/>
      <c r="P6" s="69"/>
      <c r="Q6" s="69"/>
      <c r="R6" s="47"/>
      <c r="S6" s="47"/>
      <c r="T6" s="47"/>
      <c r="U6" s="47"/>
      <c r="V6" s="47"/>
      <c r="W6" s="47"/>
    </row>
    <row r="7" spans="1:23" s="11" customFormat="1" ht="15" customHeight="1" thickTop="1" x14ac:dyDescent="0.25">
      <c r="A7" s="56"/>
      <c r="B7" s="400" t="s">
        <v>2496</v>
      </c>
      <c r="C7" s="400"/>
      <c r="D7" s="167" t="s">
        <v>2484</v>
      </c>
      <c r="E7" s="166"/>
      <c r="F7" s="166"/>
      <c r="G7" s="166"/>
      <c r="H7" s="166"/>
      <c r="I7" s="56"/>
      <c r="J7" s="406" t="s">
        <v>2497</v>
      </c>
      <c r="K7" s="406"/>
      <c r="L7" s="69"/>
      <c r="M7" s="69"/>
      <c r="N7" s="69"/>
      <c r="O7" s="69"/>
      <c r="P7" s="69"/>
      <c r="Q7" s="69"/>
      <c r="R7" s="47"/>
      <c r="S7" s="47"/>
      <c r="T7" s="47"/>
      <c r="U7" s="47"/>
      <c r="V7" s="47"/>
      <c r="W7" s="47"/>
    </row>
    <row r="8" spans="1:23" s="11" customFormat="1" ht="15" customHeight="1" x14ac:dyDescent="0.25">
      <c r="A8" s="56"/>
      <c r="B8" s="401" t="s">
        <v>1570</v>
      </c>
      <c r="C8" s="401"/>
      <c r="D8" s="72"/>
      <c r="E8" s="72"/>
      <c r="F8" s="72"/>
      <c r="G8" s="163">
        <v>1</v>
      </c>
      <c r="H8" s="163" t="s">
        <v>2393</v>
      </c>
      <c r="I8" s="59" t="s">
        <v>2468</v>
      </c>
      <c r="J8" s="61" t="s">
        <v>2466</v>
      </c>
      <c r="K8" s="101">
        <v>0.2</v>
      </c>
      <c r="L8" s="143"/>
      <c r="M8" s="143"/>
      <c r="N8" s="143"/>
      <c r="O8" s="143"/>
      <c r="P8" s="143"/>
      <c r="Q8" s="69"/>
      <c r="R8" s="47"/>
      <c r="S8" s="47"/>
      <c r="T8" s="47"/>
      <c r="U8" s="47"/>
      <c r="V8" s="47"/>
      <c r="W8" s="47"/>
    </row>
    <row r="9" spans="1:23" s="11" customFormat="1" ht="15" customHeight="1" thickBot="1" x14ac:dyDescent="0.35">
      <c r="A9" s="56"/>
      <c r="B9" s="394" t="s">
        <v>1573</v>
      </c>
      <c r="C9" s="394"/>
      <c r="D9" s="72"/>
      <c r="E9" s="72"/>
      <c r="F9" s="72"/>
      <c r="G9" s="163">
        <v>1</v>
      </c>
      <c r="H9" s="163" t="s">
        <v>2464</v>
      </c>
      <c r="I9" s="65" t="s">
        <v>2430</v>
      </c>
      <c r="J9" s="61" t="s">
        <v>2469</v>
      </c>
      <c r="K9" s="101">
        <v>0.1</v>
      </c>
      <c r="L9" s="143"/>
      <c r="M9" s="143"/>
      <c r="N9" s="143"/>
      <c r="O9" s="143"/>
      <c r="P9" s="143"/>
      <c r="Q9" s="69"/>
      <c r="R9" s="47"/>
      <c r="S9" s="47"/>
      <c r="T9" s="47"/>
      <c r="U9" s="47"/>
      <c r="V9" s="47"/>
      <c r="W9" s="47"/>
    </row>
    <row r="10" spans="1:23" s="11" customFormat="1" ht="15" customHeight="1" thickBot="1" x14ac:dyDescent="0.35">
      <c r="A10" s="56"/>
      <c r="B10" s="394" t="s">
        <v>2498</v>
      </c>
      <c r="C10" s="394"/>
      <c r="D10" s="72"/>
      <c r="E10" s="163">
        <v>1</v>
      </c>
      <c r="F10" s="163">
        <v>1</v>
      </c>
      <c r="G10" s="163" t="s">
        <v>2499</v>
      </c>
      <c r="H10" s="163" t="s">
        <v>2500</v>
      </c>
      <c r="I10" s="44">
        <f>IF(OR('fiche engagement'!C9="FédéralB",'fiche engagement'!C9="FédéralA"),K32+K41,K23+K32+K41)</f>
        <v>0</v>
      </c>
      <c r="J10" s="66" t="s">
        <v>2472</v>
      </c>
      <c r="K10" s="101">
        <v>0.2</v>
      </c>
      <c r="L10" s="50"/>
      <c r="M10" s="50"/>
      <c r="N10" s="50"/>
      <c r="O10" s="50"/>
      <c r="P10" s="50"/>
      <c r="Q10" s="47"/>
      <c r="R10" s="47"/>
      <c r="S10" s="47"/>
      <c r="T10" s="47"/>
      <c r="U10" s="47"/>
      <c r="V10" s="47"/>
      <c r="W10" s="47"/>
    </row>
    <row r="11" spans="1:23" s="11" customFormat="1" ht="15" customHeight="1" x14ac:dyDescent="0.35">
      <c r="A11" s="56"/>
      <c r="B11" s="394" t="s">
        <v>2498</v>
      </c>
      <c r="C11" s="394"/>
      <c r="D11" s="72"/>
      <c r="E11" s="163">
        <v>1</v>
      </c>
      <c r="F11" s="163">
        <v>1</v>
      </c>
      <c r="G11" s="163" t="s">
        <v>2499</v>
      </c>
      <c r="H11" s="163" t="s">
        <v>2500</v>
      </c>
      <c r="I11" s="56"/>
      <c r="J11" s="61" t="s">
        <v>2474</v>
      </c>
      <c r="K11" s="101">
        <v>1</v>
      </c>
      <c r="L11" s="50"/>
      <c r="M11" s="50"/>
      <c r="N11" s="50"/>
      <c r="O11" s="50"/>
      <c r="P11" s="50"/>
      <c r="Q11" s="47"/>
      <c r="R11" s="47"/>
      <c r="S11" s="47"/>
      <c r="T11" s="47"/>
      <c r="U11" s="47"/>
      <c r="V11" s="47"/>
      <c r="W11" s="47"/>
    </row>
    <row r="12" spans="1:23" s="11" customFormat="1" ht="16" thickBot="1" x14ac:dyDescent="0.3">
      <c r="A12" s="56"/>
      <c r="B12" s="401" t="s">
        <v>2501</v>
      </c>
      <c r="C12" s="401"/>
      <c r="D12" s="163">
        <v>1</v>
      </c>
      <c r="E12" s="163" t="s">
        <v>2476</v>
      </c>
      <c r="F12" s="163" t="s">
        <v>2476</v>
      </c>
      <c r="G12" s="163" t="s">
        <v>2484</v>
      </c>
      <c r="H12" s="163">
        <v>2</v>
      </c>
      <c r="I12" s="56"/>
      <c r="J12" s="47"/>
      <c r="K12" s="47"/>
      <c r="L12" s="47"/>
      <c r="M12" s="69"/>
      <c r="N12" s="69"/>
      <c r="O12" s="69"/>
      <c r="P12" s="69"/>
      <c r="Q12" s="47"/>
      <c r="R12" s="47"/>
      <c r="S12" s="47"/>
      <c r="T12" s="47"/>
      <c r="U12" s="47"/>
      <c r="V12" s="47"/>
      <c r="W12" s="47"/>
    </row>
    <row r="13" spans="1:23" s="11" customFormat="1" ht="15" customHeight="1" thickBot="1" x14ac:dyDescent="0.3">
      <c r="A13" s="56"/>
      <c r="B13" s="412"/>
      <c r="C13" s="412"/>
      <c r="D13" s="200"/>
      <c r="E13" s="200"/>
      <c r="F13" s="200"/>
      <c r="G13" s="200"/>
      <c r="H13" s="200"/>
      <c r="I13" s="75" t="s">
        <v>2502</v>
      </c>
      <c r="J13" s="407" t="str">
        <f>CONCATENATE('fiche engagement'!C9," ", 'fiche engagement'!C11," ", 'fiche engagement'!E9)</f>
        <v xml:space="preserve">  Finale A</v>
      </c>
      <c r="K13" s="408"/>
      <c r="L13" s="47"/>
      <c r="M13" s="69"/>
      <c r="N13" s="69"/>
      <c r="O13" s="69"/>
      <c r="P13" s="69"/>
      <c r="Q13" s="47"/>
      <c r="R13" s="47"/>
      <c r="S13" s="47"/>
      <c r="T13" s="47"/>
      <c r="U13" s="47"/>
      <c r="V13" s="47"/>
      <c r="W13" s="47"/>
    </row>
    <row r="14" spans="1:23" ht="18.5" thickBot="1" x14ac:dyDescent="0.4">
      <c r="A14" s="58"/>
      <c r="B14" s="67" t="s">
        <v>2503</v>
      </c>
      <c r="C14" s="409" t="str">
        <f>CONCATENATE(INDEX('FFGym Clubs'!$D$3:$D$347,'fiche engagement'!H16)," - Equipe N°",'fiche engagement'!E11)</f>
        <v>FRANCONVILLE-AGF - Equipe N°1</v>
      </c>
      <c r="D14" s="410"/>
      <c r="E14" s="410"/>
      <c r="F14" s="410"/>
      <c r="G14" s="410"/>
      <c r="H14" s="410"/>
      <c r="I14" s="410"/>
      <c r="J14" s="410"/>
      <c r="K14" s="411"/>
      <c r="Q14" s="49"/>
      <c r="R14" s="49"/>
      <c r="S14" s="49"/>
      <c r="T14" s="49"/>
      <c r="U14" s="49"/>
      <c r="V14" s="49"/>
      <c r="W14" s="49"/>
    </row>
    <row r="15" spans="1:23" s="49" customFormat="1" ht="14.15" hidden="1" customHeight="1" thickBot="1" x14ac:dyDescent="0.4">
      <c r="A15" s="436" t="s">
        <v>2506</v>
      </c>
      <c r="B15" s="436" t="s">
        <v>2505</v>
      </c>
      <c r="C15" s="437"/>
      <c r="D15" s="437"/>
      <c r="E15" s="438"/>
      <c r="F15" s="438"/>
      <c r="G15" s="438"/>
      <c r="H15" s="438"/>
      <c r="I15" s="438"/>
      <c r="J15" s="438"/>
      <c r="K15" s="439"/>
      <c r="M15" s="48"/>
      <c r="N15" s="48"/>
      <c r="O15" s="48"/>
      <c r="P15" s="405" t="s">
        <v>2489</v>
      </c>
      <c r="Q15" s="405"/>
      <c r="R15" s="405"/>
      <c r="S15" s="405"/>
      <c r="T15" s="405"/>
      <c r="U15" s="405"/>
    </row>
    <row r="16" spans="1:23" s="47" customFormat="1" ht="20.149999999999999" hidden="1" customHeight="1" x14ac:dyDescent="0.35">
      <c r="A16" s="440" t="s">
        <v>2486</v>
      </c>
      <c r="B16" s="441" t="s">
        <v>2487</v>
      </c>
      <c r="C16" s="442"/>
      <c r="D16" s="442"/>
      <c r="E16" s="442"/>
      <c r="F16" s="442"/>
      <c r="G16" s="442"/>
      <c r="H16" s="442"/>
      <c r="I16" s="442"/>
      <c r="J16" s="442"/>
      <c r="K16" s="443" t="s">
        <v>2</v>
      </c>
      <c r="M16" s="46"/>
      <c r="N16" s="46"/>
      <c r="O16" s="46"/>
      <c r="P16" s="46"/>
    </row>
    <row r="17" spans="1:16" s="47" customFormat="1" ht="21" hidden="1" customHeight="1" x14ac:dyDescent="0.35">
      <c r="A17" s="444">
        <v>1</v>
      </c>
      <c r="B17" s="445"/>
      <c r="C17" s="446"/>
      <c r="D17" s="446"/>
      <c r="E17" s="446"/>
      <c r="F17" s="446"/>
      <c r="G17" s="446"/>
      <c r="H17" s="446"/>
      <c r="I17" s="446"/>
      <c r="J17" s="446"/>
      <c r="K17" s="447"/>
      <c r="M17" s="46"/>
      <c r="N17" s="46"/>
      <c r="O17" s="46"/>
      <c r="P17" s="46"/>
    </row>
    <row r="18" spans="1:16" s="47" customFormat="1" ht="21" hidden="1" customHeight="1" x14ac:dyDescent="0.35">
      <c r="A18" s="444">
        <v>2</v>
      </c>
      <c r="B18" s="445"/>
      <c r="C18" s="446"/>
      <c r="D18" s="446"/>
      <c r="E18" s="446"/>
      <c r="F18" s="446"/>
      <c r="G18" s="446"/>
      <c r="H18" s="446"/>
      <c r="I18" s="446"/>
      <c r="J18" s="446"/>
      <c r="K18" s="447"/>
      <c r="M18" s="46"/>
      <c r="N18" s="46"/>
      <c r="O18" s="46"/>
      <c r="P18" s="46"/>
    </row>
    <row r="19" spans="1:16" s="47" customFormat="1" ht="21" hidden="1" customHeight="1" x14ac:dyDescent="0.35">
      <c r="A19" s="444">
        <v>3</v>
      </c>
      <c r="B19" s="445"/>
      <c r="C19" s="446"/>
      <c r="D19" s="446"/>
      <c r="E19" s="446"/>
      <c r="F19" s="446"/>
      <c r="G19" s="446"/>
      <c r="H19" s="446"/>
      <c r="I19" s="446"/>
      <c r="J19" s="446"/>
      <c r="K19" s="447"/>
      <c r="M19" s="46"/>
      <c r="N19" s="46"/>
      <c r="O19" s="46"/>
      <c r="P19" s="46"/>
    </row>
    <row r="20" spans="1:16" s="47" customFormat="1" ht="21" hidden="1" customHeight="1" x14ac:dyDescent="0.35">
      <c r="A20" s="444">
        <v>4</v>
      </c>
      <c r="B20" s="445"/>
      <c r="C20" s="446"/>
      <c r="D20" s="446"/>
      <c r="E20" s="446"/>
      <c r="F20" s="446"/>
      <c r="G20" s="446"/>
      <c r="H20" s="446"/>
      <c r="I20" s="446"/>
      <c r="J20" s="446"/>
      <c r="K20" s="447"/>
      <c r="M20" s="46"/>
      <c r="N20" s="46"/>
      <c r="O20" s="46"/>
      <c r="P20" s="46"/>
    </row>
    <row r="21" spans="1:16" s="47" customFormat="1" ht="21" hidden="1" customHeight="1" x14ac:dyDescent="0.35">
      <c r="A21" s="444">
        <v>5</v>
      </c>
      <c r="B21" s="445"/>
      <c r="C21" s="446"/>
      <c r="D21" s="446"/>
      <c r="E21" s="446"/>
      <c r="F21" s="446"/>
      <c r="G21" s="446"/>
      <c r="H21" s="446"/>
      <c r="I21" s="446"/>
      <c r="J21" s="446"/>
      <c r="K21" s="447"/>
      <c r="M21" s="46"/>
      <c r="N21" s="46"/>
      <c r="O21" s="46"/>
      <c r="P21" s="46"/>
    </row>
    <row r="22" spans="1:16" s="47" customFormat="1" ht="21" hidden="1" customHeight="1" thickBot="1" x14ac:dyDescent="0.4">
      <c r="A22" s="448">
        <v>6</v>
      </c>
      <c r="B22" s="445"/>
      <c r="C22" s="449"/>
      <c r="D22" s="449"/>
      <c r="E22" s="449"/>
      <c r="F22" s="449"/>
      <c r="G22" s="449"/>
      <c r="H22" s="449"/>
      <c r="I22" s="449"/>
      <c r="J22" s="449"/>
      <c r="K22" s="450"/>
      <c r="M22" s="46"/>
      <c r="N22" s="46"/>
      <c r="O22" s="46"/>
      <c r="P22" s="46"/>
    </row>
    <row r="23" spans="1:16" s="11" customFormat="1" ht="16.5" hidden="1" customHeight="1" thickBot="1" x14ac:dyDescent="0.4">
      <c r="A23" s="451"/>
      <c r="B23" s="452"/>
      <c r="C23" s="452"/>
      <c r="D23" s="452"/>
      <c r="E23" s="452"/>
      <c r="F23" s="452"/>
      <c r="G23" s="452"/>
      <c r="H23" s="453"/>
      <c r="I23" s="453"/>
      <c r="J23" s="453"/>
      <c r="K23" s="454">
        <f>ROUND(SUM(K17:K22)/6,1)</f>
        <v>0</v>
      </c>
      <c r="L23" s="70"/>
      <c r="M23" s="46"/>
      <c r="N23" s="46"/>
      <c r="O23" s="46"/>
      <c r="P23" s="46"/>
    </row>
    <row r="24" spans="1:16" s="49" customFormat="1" ht="17.25" customHeight="1" thickBot="1" x14ac:dyDescent="0.4">
      <c r="A24" s="59" t="str">
        <f>IF(ISNUMBER(SEARCH("Fédéral",'fiche engagement'!C9)),"1er","2ème")</f>
        <v>2ème</v>
      </c>
      <c r="B24" s="59" t="s">
        <v>2505</v>
      </c>
      <c r="C24" s="455"/>
      <c r="D24" s="455"/>
      <c r="E24" s="456"/>
      <c r="F24" s="456"/>
      <c r="G24" s="456"/>
      <c r="H24" s="456"/>
      <c r="I24" s="456"/>
      <c r="J24" s="456"/>
      <c r="K24" s="457"/>
      <c r="M24" s="48"/>
      <c r="N24" s="48"/>
      <c r="O24" s="48"/>
      <c r="P24" s="48"/>
    </row>
    <row r="25" spans="1:16" s="47" customFormat="1" ht="22.5" customHeight="1" x14ac:dyDescent="0.35">
      <c r="A25" s="51" t="s">
        <v>2486</v>
      </c>
      <c r="B25" s="92" t="s">
        <v>2487</v>
      </c>
      <c r="C25" s="458"/>
      <c r="D25" s="459"/>
      <c r="E25" s="459"/>
      <c r="F25" s="459"/>
      <c r="G25" s="459"/>
      <c r="H25" s="395"/>
      <c r="I25" s="396"/>
      <c r="J25" s="396"/>
      <c r="K25" s="52" t="s">
        <v>2</v>
      </c>
      <c r="M25" s="46"/>
      <c r="N25" s="46"/>
      <c r="O25" s="46"/>
      <c r="P25" s="46"/>
    </row>
    <row r="26" spans="1:16" s="47" customFormat="1" ht="19.5" customHeight="1" x14ac:dyDescent="0.35">
      <c r="A26" s="53">
        <v>1</v>
      </c>
      <c r="B26" s="150"/>
      <c r="C26" s="403"/>
      <c r="D26" s="403"/>
      <c r="E26" s="403"/>
      <c r="F26" s="403"/>
      <c r="G26" s="403"/>
      <c r="H26" s="403"/>
      <c r="I26" s="403"/>
      <c r="J26" s="403"/>
      <c r="K26" s="54"/>
      <c r="M26" s="46"/>
      <c r="N26" s="46"/>
      <c r="O26" s="46"/>
      <c r="P26" s="46"/>
    </row>
    <row r="27" spans="1:16" s="47" customFormat="1" ht="21" customHeight="1" x14ac:dyDescent="0.35">
      <c r="A27" s="53">
        <v>2</v>
      </c>
      <c r="B27" s="150"/>
      <c r="C27" s="404"/>
      <c r="D27" s="404"/>
      <c r="E27" s="404"/>
      <c r="F27" s="404"/>
      <c r="G27" s="404"/>
      <c r="H27" s="404"/>
      <c r="I27" s="404"/>
      <c r="J27" s="404"/>
      <c r="K27" s="54"/>
      <c r="M27" s="46"/>
      <c r="N27" s="46"/>
      <c r="O27" s="46"/>
      <c r="P27" s="46"/>
    </row>
    <row r="28" spans="1:16" s="47" customFormat="1" ht="21" customHeight="1" x14ac:dyDescent="0.35">
      <c r="A28" s="53">
        <v>3</v>
      </c>
      <c r="B28" s="150"/>
      <c r="C28" s="404"/>
      <c r="D28" s="404"/>
      <c r="E28" s="404"/>
      <c r="F28" s="404"/>
      <c r="G28" s="404"/>
      <c r="H28" s="404"/>
      <c r="I28" s="404"/>
      <c r="J28" s="404"/>
      <c r="K28" s="54"/>
      <c r="M28" s="46"/>
      <c r="N28" s="46"/>
      <c r="O28" s="46"/>
      <c r="P28" s="46"/>
    </row>
    <row r="29" spans="1:16" s="47" customFormat="1" ht="21" customHeight="1" x14ac:dyDescent="0.35">
      <c r="A29" s="53">
        <v>4</v>
      </c>
      <c r="B29" s="150"/>
      <c r="C29" s="404"/>
      <c r="D29" s="404"/>
      <c r="E29" s="404"/>
      <c r="F29" s="404"/>
      <c r="G29" s="404"/>
      <c r="H29" s="404"/>
      <c r="I29" s="404"/>
      <c r="J29" s="404"/>
      <c r="K29" s="54"/>
      <c r="M29" s="46"/>
      <c r="N29" s="46"/>
      <c r="O29" s="46"/>
      <c r="P29" s="46"/>
    </row>
    <row r="30" spans="1:16" s="47" customFormat="1" ht="21" customHeight="1" x14ac:dyDescent="0.35">
      <c r="A30" s="53">
        <v>5</v>
      </c>
      <c r="B30" s="150"/>
      <c r="C30" s="404"/>
      <c r="D30" s="404"/>
      <c r="E30" s="404"/>
      <c r="F30" s="404"/>
      <c r="G30" s="404"/>
      <c r="H30" s="404"/>
      <c r="I30" s="404"/>
      <c r="J30" s="404"/>
      <c r="K30" s="54"/>
      <c r="M30" s="46"/>
      <c r="N30" s="46"/>
      <c r="O30" s="46"/>
      <c r="P30" s="46"/>
    </row>
    <row r="31" spans="1:16" s="47" customFormat="1" ht="21" customHeight="1" thickBot="1" x14ac:dyDescent="0.4">
      <c r="A31" s="55">
        <v>6</v>
      </c>
      <c r="B31" s="151"/>
      <c r="C31" s="402"/>
      <c r="D31" s="402"/>
      <c r="E31" s="402"/>
      <c r="F31" s="402"/>
      <c r="G31" s="402"/>
      <c r="H31" s="402"/>
      <c r="I31" s="402"/>
      <c r="J31" s="402"/>
      <c r="K31" s="57"/>
      <c r="M31" s="46"/>
      <c r="N31" s="46"/>
      <c r="O31" s="46"/>
      <c r="P31" s="46"/>
    </row>
    <row r="32" spans="1:16" s="11" customFormat="1" ht="20.149999999999999" customHeight="1" thickBot="1" x14ac:dyDescent="0.4">
      <c r="A32" s="56"/>
      <c r="B32" s="47"/>
      <c r="C32" s="47"/>
      <c r="D32" s="47"/>
      <c r="E32" s="47"/>
      <c r="F32" s="47"/>
      <c r="G32" s="47"/>
      <c r="H32" s="73"/>
      <c r="I32" s="37"/>
      <c r="J32" s="37" t="s">
        <v>2488</v>
      </c>
      <c r="K32" s="43">
        <f>IF(K26="",0,ROUND(AVERAGE(K26:K31),1))</f>
        <v>0</v>
      </c>
      <c r="L32" s="47"/>
      <c r="M32" s="46"/>
      <c r="N32" s="46"/>
      <c r="O32" s="46"/>
      <c r="P32" s="46"/>
    </row>
    <row r="33" spans="1:16" s="49" customFormat="1" ht="14.15" customHeight="1" thickBot="1" x14ac:dyDescent="0.4">
      <c r="A33" s="59" t="str">
        <f>IF(ISNUMBER(SEARCH("Fédéral",'fiche engagement'!C9)),"2ème","3ème")</f>
        <v>3ème</v>
      </c>
      <c r="B33" s="263" t="s">
        <v>2505</v>
      </c>
      <c r="C33" s="68"/>
      <c r="D33" s="68"/>
      <c r="K33" s="58"/>
      <c r="M33" s="48"/>
      <c r="N33" s="48"/>
      <c r="O33" s="48"/>
      <c r="P33" s="48"/>
    </row>
    <row r="34" spans="1:16" s="47" customFormat="1" ht="20.149999999999999" customHeight="1" x14ac:dyDescent="0.35">
      <c r="A34" s="51" t="s">
        <v>2486</v>
      </c>
      <c r="B34" s="92" t="s">
        <v>2487</v>
      </c>
      <c r="C34" s="458"/>
      <c r="D34" s="459"/>
      <c r="E34" s="459"/>
      <c r="F34" s="459"/>
      <c r="G34" s="459"/>
      <c r="H34" s="397"/>
      <c r="I34" s="397"/>
      <c r="J34" s="395"/>
      <c r="K34" s="93" t="s">
        <v>2</v>
      </c>
      <c r="M34" s="46"/>
      <c r="N34" s="46"/>
      <c r="O34" s="46"/>
      <c r="P34" s="46"/>
    </row>
    <row r="35" spans="1:16" s="47" customFormat="1" ht="21" customHeight="1" x14ac:dyDescent="0.35">
      <c r="A35" s="53">
        <v>1</v>
      </c>
      <c r="B35" s="150"/>
      <c r="C35" s="403"/>
      <c r="D35" s="403"/>
      <c r="E35" s="403"/>
      <c r="F35" s="403"/>
      <c r="G35" s="403"/>
      <c r="H35" s="403"/>
      <c r="I35" s="403"/>
      <c r="J35" s="403"/>
      <c r="K35" s="54"/>
      <c r="M35" s="46"/>
      <c r="N35" s="46"/>
      <c r="O35" s="46"/>
      <c r="P35" s="46"/>
    </row>
    <row r="36" spans="1:16" s="47" customFormat="1" ht="21" customHeight="1" x14ac:dyDescent="0.35">
      <c r="A36" s="53">
        <v>2</v>
      </c>
      <c r="B36" s="150"/>
      <c r="C36" s="404"/>
      <c r="D36" s="404"/>
      <c r="E36" s="404"/>
      <c r="F36" s="404"/>
      <c r="G36" s="404"/>
      <c r="H36" s="404"/>
      <c r="I36" s="404"/>
      <c r="J36" s="404"/>
      <c r="K36" s="54"/>
      <c r="M36" s="46"/>
      <c r="N36" s="46"/>
      <c r="O36" s="46"/>
      <c r="P36" s="46"/>
    </row>
    <row r="37" spans="1:16" s="47" customFormat="1" ht="21" customHeight="1" x14ac:dyDescent="0.35">
      <c r="A37" s="53">
        <v>3</v>
      </c>
      <c r="B37" s="150"/>
      <c r="C37" s="404"/>
      <c r="D37" s="404"/>
      <c r="E37" s="404"/>
      <c r="F37" s="404"/>
      <c r="G37" s="404"/>
      <c r="H37" s="404"/>
      <c r="I37" s="404"/>
      <c r="J37" s="404"/>
      <c r="K37" s="54"/>
      <c r="M37" s="46"/>
      <c r="N37" s="46"/>
      <c r="O37" s="46"/>
      <c r="P37" s="46"/>
    </row>
    <row r="38" spans="1:16" s="47" customFormat="1" ht="21" customHeight="1" x14ac:dyDescent="0.35">
      <c r="A38" s="53">
        <v>4</v>
      </c>
      <c r="B38" s="150"/>
      <c r="C38" s="404"/>
      <c r="D38" s="404"/>
      <c r="E38" s="404"/>
      <c r="F38" s="404"/>
      <c r="G38" s="404"/>
      <c r="H38" s="404"/>
      <c r="I38" s="404"/>
      <c r="J38" s="404"/>
      <c r="K38" s="54"/>
      <c r="M38" s="46"/>
      <c r="N38" s="46"/>
      <c r="O38" s="46"/>
      <c r="P38" s="46"/>
    </row>
    <row r="39" spans="1:16" s="47" customFormat="1" ht="21" customHeight="1" x14ac:dyDescent="0.35">
      <c r="A39" s="53">
        <v>5</v>
      </c>
      <c r="B39" s="150"/>
      <c r="C39" s="404"/>
      <c r="D39" s="404"/>
      <c r="E39" s="404"/>
      <c r="F39" s="404"/>
      <c r="G39" s="404"/>
      <c r="H39" s="404"/>
      <c r="I39" s="404"/>
      <c r="J39" s="404"/>
      <c r="K39" s="54"/>
      <c r="M39" s="46"/>
      <c r="N39" s="46"/>
      <c r="O39" s="46"/>
      <c r="P39" s="46"/>
    </row>
    <row r="40" spans="1:16" s="47" customFormat="1" ht="21" customHeight="1" thickBot="1" x14ac:dyDescent="0.4">
      <c r="A40" s="55">
        <v>6</v>
      </c>
      <c r="B40" s="151"/>
      <c r="C40" s="402"/>
      <c r="D40" s="402"/>
      <c r="E40" s="402"/>
      <c r="F40" s="402"/>
      <c r="G40" s="402"/>
      <c r="H40" s="402"/>
      <c r="I40" s="402"/>
      <c r="J40" s="402"/>
      <c r="K40" s="57"/>
      <c r="M40" s="46"/>
      <c r="N40" s="46"/>
      <c r="O40" s="46"/>
      <c r="P40" s="46"/>
    </row>
    <row r="41" spans="1:16" s="47" customFormat="1" ht="20.149999999999999" customHeight="1" thickBot="1" x14ac:dyDescent="0.4">
      <c r="A41" s="56"/>
      <c r="H41" s="73"/>
      <c r="I41" s="73"/>
      <c r="J41" s="73"/>
      <c r="K41" s="43">
        <f>IF(K35="",0,ROUND(AVERAGE(K35:K40),1))</f>
        <v>0</v>
      </c>
      <c r="M41" s="46"/>
      <c r="N41" s="46"/>
      <c r="O41" s="46"/>
      <c r="P41" s="46"/>
    </row>
    <row r="42" spans="1:16" s="49" customFormat="1" ht="8.15" customHeight="1" x14ac:dyDescent="0.35">
      <c r="A42" s="58"/>
      <c r="K42" s="58"/>
      <c r="M42" s="48"/>
      <c r="N42" s="48"/>
      <c r="O42" s="48"/>
      <c r="P42" s="48"/>
    </row>
    <row r="43" spans="1:16" s="49" customFormat="1" x14ac:dyDescent="0.35">
      <c r="A43" s="58"/>
      <c r="K43" s="58"/>
      <c r="M43" s="48"/>
      <c r="N43" s="48"/>
      <c r="O43" s="48"/>
      <c r="P43" s="48"/>
    </row>
    <row r="44" spans="1:16" s="49" customFormat="1" x14ac:dyDescent="0.35">
      <c r="A44" s="58"/>
      <c r="K44" s="58"/>
      <c r="M44" s="48"/>
      <c r="N44" s="48"/>
      <c r="O44" s="48"/>
      <c r="P44" s="48"/>
    </row>
    <row r="45" spans="1:16" s="49" customFormat="1" x14ac:dyDescent="0.35">
      <c r="A45" s="58"/>
      <c r="I45" s="71"/>
      <c r="K45" s="58"/>
      <c r="M45" s="48"/>
      <c r="N45" s="48"/>
      <c r="O45" s="48"/>
      <c r="P45" s="48"/>
    </row>
    <row r="46" spans="1:16" s="49" customFormat="1" x14ac:dyDescent="0.35">
      <c r="A46" s="58"/>
      <c r="K46" s="58"/>
      <c r="M46" s="48"/>
      <c r="N46" s="48"/>
      <c r="O46" s="48"/>
      <c r="P46" s="48"/>
    </row>
    <row r="47" spans="1:16" s="49" customFormat="1" x14ac:dyDescent="0.35">
      <c r="A47" s="58"/>
      <c r="K47" s="58"/>
      <c r="M47" s="48"/>
      <c r="N47" s="48"/>
      <c r="O47" s="48"/>
      <c r="P47" s="48"/>
    </row>
    <row r="48" spans="1:16" s="49" customFormat="1" x14ac:dyDescent="0.35">
      <c r="A48" s="58"/>
      <c r="K48" s="58"/>
      <c r="M48" s="48"/>
      <c r="N48" s="48"/>
      <c r="O48" s="48"/>
      <c r="P48" s="48"/>
    </row>
    <row r="49" spans="1:16" s="49" customFormat="1" x14ac:dyDescent="0.35">
      <c r="A49" s="58"/>
      <c r="K49" s="58"/>
      <c r="M49" s="48"/>
      <c r="N49" s="48"/>
      <c r="O49" s="48"/>
      <c r="P49" s="48"/>
    </row>
    <row r="50" spans="1:16" s="49" customFormat="1" x14ac:dyDescent="0.35">
      <c r="A50" s="58"/>
      <c r="K50" s="58"/>
      <c r="M50" s="48"/>
      <c r="N50" s="48"/>
      <c r="O50" s="48"/>
      <c r="P50" s="48"/>
    </row>
    <row r="51" spans="1:16" s="49" customFormat="1" x14ac:dyDescent="0.35">
      <c r="A51" s="58"/>
      <c r="K51" s="58"/>
      <c r="M51" s="48"/>
      <c r="N51" s="48"/>
      <c r="O51" s="48"/>
      <c r="P51" s="48"/>
    </row>
    <row r="52" spans="1:16" s="49" customFormat="1" x14ac:dyDescent="0.35">
      <c r="A52" s="58"/>
      <c r="K52" s="58"/>
      <c r="M52" s="48"/>
      <c r="N52" s="48"/>
      <c r="O52" s="48"/>
      <c r="P52" s="48"/>
    </row>
    <row r="53" spans="1:16" s="49" customFormat="1" x14ac:dyDescent="0.35">
      <c r="A53" s="58"/>
      <c r="K53" s="58"/>
      <c r="M53" s="48"/>
      <c r="N53" s="48"/>
      <c r="O53" s="48"/>
      <c r="P53" s="48"/>
    </row>
    <row r="54" spans="1:16" s="49" customFormat="1" x14ac:dyDescent="0.35">
      <c r="A54" s="58"/>
      <c r="K54" s="58"/>
      <c r="M54" s="48"/>
      <c r="N54" s="48"/>
      <c r="O54" s="48"/>
      <c r="P54" s="48"/>
    </row>
    <row r="55" spans="1:16" s="49" customFormat="1" x14ac:dyDescent="0.35">
      <c r="A55" s="58"/>
      <c r="K55" s="58"/>
      <c r="M55" s="48"/>
      <c r="N55" s="48"/>
      <c r="O55" s="48"/>
      <c r="P55" s="48"/>
    </row>
    <row r="56" spans="1:16" s="49" customFormat="1" x14ac:dyDescent="0.35">
      <c r="A56" s="58"/>
      <c r="K56" s="58"/>
      <c r="M56" s="48"/>
      <c r="N56" s="48"/>
      <c r="O56" s="48"/>
      <c r="P56" s="48"/>
    </row>
    <row r="57" spans="1:16" s="49" customFormat="1" x14ac:dyDescent="0.35">
      <c r="A57" s="58"/>
      <c r="K57" s="58"/>
      <c r="M57" s="48"/>
      <c r="N57" s="48"/>
      <c r="O57" s="48"/>
      <c r="P57" s="48"/>
    </row>
    <row r="58" spans="1:16" s="49" customFormat="1" x14ac:dyDescent="0.35">
      <c r="A58" s="58"/>
      <c r="K58" s="58"/>
      <c r="M58" s="48"/>
      <c r="N58" s="48"/>
      <c r="O58" s="48"/>
      <c r="P58" s="48"/>
    </row>
    <row r="59" spans="1:16" s="49" customFormat="1" x14ac:dyDescent="0.35">
      <c r="A59" s="58"/>
      <c r="K59" s="58"/>
      <c r="M59" s="48"/>
      <c r="N59" s="48"/>
      <c r="O59" s="48"/>
      <c r="P59" s="48"/>
    </row>
    <row r="60" spans="1:16" s="49" customFormat="1" x14ac:dyDescent="0.35">
      <c r="A60" s="58"/>
      <c r="K60" s="58"/>
      <c r="M60" s="48"/>
      <c r="N60" s="48"/>
      <c r="O60" s="48"/>
      <c r="P60" s="48"/>
    </row>
    <row r="61" spans="1:16" s="49" customFormat="1" x14ac:dyDescent="0.35">
      <c r="A61" s="58"/>
      <c r="K61" s="58"/>
      <c r="M61" s="48"/>
      <c r="N61" s="48"/>
      <c r="O61" s="48"/>
      <c r="P61" s="48"/>
    </row>
    <row r="62" spans="1:16" s="49" customFormat="1" x14ac:dyDescent="0.35">
      <c r="A62" s="58"/>
      <c r="K62" s="58"/>
      <c r="M62" s="48"/>
      <c r="N62" s="48"/>
      <c r="O62" s="48"/>
      <c r="P62" s="48"/>
    </row>
  </sheetData>
  <sheetProtection algorithmName="SHA-512" hashValue="a66DMkYAp3y39mXoD4/9m3xKPleD2y2pGmw05pkyg+ujSoMMEZUr0UOF2NK3YxIyod+LK4/iQQ8kxi+jwB4Mcg==" saltValue="a3aU8i3qdh8umLNwB1R/bg==" spinCount="100000" sheet="1" objects="1" scenarios="1" selectLockedCells="1"/>
  <mergeCells count="32">
    <mergeCell ref="P5:U5"/>
    <mergeCell ref="P15:U15"/>
    <mergeCell ref="C29:J29"/>
    <mergeCell ref="C30:J30"/>
    <mergeCell ref="C39:J39"/>
    <mergeCell ref="J7:K7"/>
    <mergeCell ref="C27:J27"/>
    <mergeCell ref="C28:J28"/>
    <mergeCell ref="C17:J22"/>
    <mergeCell ref="C26:J26"/>
    <mergeCell ref="J13:K13"/>
    <mergeCell ref="C14:K14"/>
    <mergeCell ref="C16:J16"/>
    <mergeCell ref="B11:C11"/>
    <mergeCell ref="B12:C12"/>
    <mergeCell ref="B13:C13"/>
    <mergeCell ref="C40:J40"/>
    <mergeCell ref="C31:J31"/>
    <mergeCell ref="C35:J35"/>
    <mergeCell ref="C36:J36"/>
    <mergeCell ref="C37:J37"/>
    <mergeCell ref="C38:J38"/>
    <mergeCell ref="H34:J34"/>
    <mergeCell ref="C34:G34"/>
    <mergeCell ref="B10:C10"/>
    <mergeCell ref="H25:J25"/>
    <mergeCell ref="C25:G25"/>
    <mergeCell ref="B1:C1"/>
    <mergeCell ref="B6:C6"/>
    <mergeCell ref="B7:C7"/>
    <mergeCell ref="B8:C8"/>
    <mergeCell ref="B9:C9"/>
  </mergeCells>
  <phoneticPr fontId="0" type="noConversion"/>
  <dataValidations count="5">
    <dataValidation allowBlank="1" showInputMessage="1" showErrorMessage="1" sqref="B35:B40 H25 C25 C23:J24 B23 K15:K24 A16:A23 C34:J34 B26:B31 C15:J16 B16" xr:uid="{00000000-0002-0000-1700-000000000000}"/>
    <dataValidation type="list" allowBlank="1" showInputMessage="1" showErrorMessage="1" sqref="C41:J44" xr:uid="{00000000-0002-0000-1700-000001000000}">
      <formula1>SerieMTSautPassion</formula1>
    </dataValidation>
    <dataValidation type="list" allowBlank="1" showInputMessage="1" showErrorMessage="1" sqref="C26:J31" xr:uid="{54BC943B-F4D6-47FF-90B4-BAD7B8D090EE}">
      <formula1>SerieMTSautNatB</formula1>
    </dataValidation>
    <dataValidation type="list" allowBlank="1" showInputMessage="1" showErrorMessage="1" sqref="C17:J22" xr:uid="{12253DFC-BBE7-432C-8AC8-CFA94BD6EF81}">
      <formula1>SerieMTMTNatB</formula1>
    </dataValidation>
    <dataValidation type="list" allowBlank="1" showInputMessage="1" showErrorMessage="1" sqref="C35:J40" xr:uid="{1149D5DF-AC9E-43F0-A316-604CC3364E69}">
      <formula1>SerieMTMTFedB</formula1>
    </dataValidation>
  </dataValidations>
  <printOptions horizontalCentered="1" verticalCentered="1"/>
  <pageMargins left="0.23622047244094491" right="0.23622047244094491" top="0.74803149606299213" bottom="0.74803149606299213" header="0.31496062992125984" footer="0.31496062992125984"/>
  <pageSetup paperSize="9" scale="98" orientation="portrait" horizontalDpi="300" verticalDpi="300" r:id="rId1"/>
  <headerFooter alignWithMargins="0">
    <oddHeader xml:space="preserve">&amp;L&amp;10&amp;U
</oddHeader>
  </headerFooter>
  <ignoredErrors>
    <ignoredError sqref="K32 K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0" r:id="rId4" name="Button 4">
              <controlPr defaultSize="0" print="0" autoFill="0" autoPict="0" macro="[0]!CalculDesNotesMT">
                <anchor moveWithCells="1">
                  <from>
                    <xdr:col>12</xdr:col>
                    <xdr:colOff>31750</xdr:colOff>
                    <xdr:row>37</xdr:row>
                    <xdr:rowOff>203200</xdr:rowOff>
                  </from>
                  <to>
                    <xdr:col>15</xdr:col>
                    <xdr:colOff>736600</xdr:colOff>
                    <xdr:row>38</xdr:row>
                    <xdr:rowOff>146050</xdr:rowOff>
                  </to>
                </anchor>
              </controlPr>
            </control>
          </mc:Choice>
        </mc:AlternateContent>
        <mc:AlternateContent xmlns:mc="http://schemas.openxmlformats.org/markup-compatibility/2006">
          <mc:Choice Requires="x14">
            <control shapeId="9261" r:id="rId5" name="Button 45">
              <controlPr defaultSize="0" print="0" autoFill="0" autoPict="0" macro="[0]!ReinitilisationDeslistesMT">
                <anchor moveWithCells="1">
                  <from>
                    <xdr:col>8</xdr:col>
                    <xdr:colOff>228600</xdr:colOff>
                    <xdr:row>3</xdr:row>
                    <xdr:rowOff>88900</xdr:rowOff>
                  </from>
                  <to>
                    <xdr:col>10</xdr:col>
                    <xdr:colOff>762000</xdr:colOff>
                    <xdr:row>4</xdr:row>
                    <xdr:rowOff>127000</xdr:rowOff>
                  </to>
                </anchor>
              </controlPr>
            </control>
          </mc:Choice>
        </mc:AlternateContent>
        <mc:AlternateContent xmlns:mc="http://schemas.openxmlformats.org/markup-compatibility/2006">
          <mc:Choice Requires="x14">
            <control shapeId="9262" r:id="rId6" name="Group Box 46">
              <controlPr defaultSize="0" autoFill="0" autoPict="0">
                <anchor moveWithCells="1">
                  <from>
                    <xdr:col>2</xdr:col>
                    <xdr:colOff>12700</xdr:colOff>
                    <xdr:row>15</xdr:row>
                    <xdr:rowOff>12700</xdr:rowOff>
                  </from>
                  <to>
                    <xdr:col>10</xdr:col>
                    <xdr:colOff>0</xdr:colOff>
                    <xdr:row>24</xdr:row>
                    <xdr:rowOff>25400</xdr:rowOff>
                  </to>
                </anchor>
              </controlPr>
            </control>
          </mc:Choice>
        </mc:AlternateContent>
        <mc:AlternateContent xmlns:mc="http://schemas.openxmlformats.org/markup-compatibility/2006">
          <mc:Choice Requires="x14">
            <control shapeId="9263" r:id="rId7" name="Option Button 47">
              <controlPr locked="0" defaultSize="0" autoFill="0" autoLine="0" autoPict="0" macro="[0]!ValeurDesListesMTPassage1">
                <anchor moveWithCells="1">
                  <from>
                    <xdr:col>3</xdr:col>
                    <xdr:colOff>0</xdr:colOff>
                    <xdr:row>15</xdr:row>
                    <xdr:rowOff>69850</xdr:rowOff>
                  </from>
                  <to>
                    <xdr:col>4</xdr:col>
                    <xdr:colOff>266700</xdr:colOff>
                    <xdr:row>23</xdr:row>
                    <xdr:rowOff>158750</xdr:rowOff>
                  </to>
                </anchor>
              </controlPr>
            </control>
          </mc:Choice>
        </mc:AlternateContent>
        <mc:AlternateContent xmlns:mc="http://schemas.openxmlformats.org/markup-compatibility/2006">
          <mc:Choice Requires="x14">
            <control shapeId="9264" r:id="rId8" name="Option Button 48">
              <controlPr locked="0" defaultSize="0" autoFill="0" autoLine="0" autoPict="0" macro="[0]!ValeurDesListesMTPassage1">
                <anchor moveWithCells="1">
                  <from>
                    <xdr:col>8</xdr:col>
                    <xdr:colOff>31750</xdr:colOff>
                    <xdr:row>15</xdr:row>
                    <xdr:rowOff>50800</xdr:rowOff>
                  </from>
                  <to>
                    <xdr:col>8</xdr:col>
                    <xdr:colOff>546100</xdr:colOff>
                    <xdr:row>23</xdr:row>
                    <xdr:rowOff>171450</xdr:rowOff>
                  </to>
                </anchor>
              </controlPr>
            </control>
          </mc:Choice>
        </mc:AlternateContent>
        <mc:AlternateContent xmlns:mc="http://schemas.openxmlformats.org/markup-compatibility/2006">
          <mc:Choice Requires="x14">
            <control shapeId="9265" r:id="rId9" name="Group Box 49">
              <controlPr defaultSize="0" print="0" autoFill="0" autoPict="0">
                <anchor moveWithCells="1">
                  <from>
                    <xdr:col>2</xdr:col>
                    <xdr:colOff>31750</xdr:colOff>
                    <xdr:row>24</xdr:row>
                    <xdr:rowOff>12700</xdr:rowOff>
                  </from>
                  <to>
                    <xdr:col>9</xdr:col>
                    <xdr:colOff>1143000</xdr:colOff>
                    <xdr:row>25</xdr:row>
                    <xdr:rowOff>0</xdr:rowOff>
                  </to>
                </anchor>
              </controlPr>
            </control>
          </mc:Choice>
        </mc:AlternateContent>
        <mc:AlternateContent xmlns:mc="http://schemas.openxmlformats.org/markup-compatibility/2006">
          <mc:Choice Requires="x14">
            <control shapeId="9266" r:id="rId10" name="Option Button 50">
              <controlPr locked="0" defaultSize="0" autoFill="0" autoLine="0" autoPict="0" macro="[0]!ValeurDesListesMTPassage2">
                <anchor moveWithCells="1">
                  <from>
                    <xdr:col>3</xdr:col>
                    <xdr:colOff>12700</xdr:colOff>
                    <xdr:row>24</xdr:row>
                    <xdr:rowOff>69850</xdr:rowOff>
                  </from>
                  <to>
                    <xdr:col>4</xdr:col>
                    <xdr:colOff>450850</xdr:colOff>
                    <xdr:row>24</xdr:row>
                    <xdr:rowOff>260350</xdr:rowOff>
                  </to>
                </anchor>
              </controlPr>
            </control>
          </mc:Choice>
        </mc:AlternateContent>
        <mc:AlternateContent xmlns:mc="http://schemas.openxmlformats.org/markup-compatibility/2006">
          <mc:Choice Requires="x14">
            <control shapeId="9267" r:id="rId11" name="Option Button 51">
              <controlPr locked="0" defaultSize="0" autoFill="0" autoLine="0" autoPict="0" macro="[0]!ValeurDesListesMTPassage2">
                <anchor moveWithCells="1">
                  <from>
                    <xdr:col>8</xdr:col>
                    <xdr:colOff>31750</xdr:colOff>
                    <xdr:row>24</xdr:row>
                    <xdr:rowOff>38100</xdr:rowOff>
                  </from>
                  <to>
                    <xdr:col>9</xdr:col>
                    <xdr:colOff>12700</xdr:colOff>
                    <xdr:row>24</xdr:row>
                    <xdr:rowOff>260350</xdr:rowOff>
                  </to>
                </anchor>
              </controlPr>
            </control>
          </mc:Choice>
        </mc:AlternateContent>
        <mc:AlternateContent xmlns:mc="http://schemas.openxmlformats.org/markup-compatibility/2006">
          <mc:Choice Requires="x14">
            <control shapeId="9268" r:id="rId12" name="Group Box 52">
              <controlPr defaultSize="0" autoFill="0" autoPict="0">
                <anchor moveWithCells="1">
                  <from>
                    <xdr:col>2</xdr:col>
                    <xdr:colOff>12700</xdr:colOff>
                    <xdr:row>32</xdr:row>
                    <xdr:rowOff>165100</xdr:rowOff>
                  </from>
                  <to>
                    <xdr:col>9</xdr:col>
                    <xdr:colOff>1117600</xdr:colOff>
                    <xdr:row>34</xdr:row>
                    <xdr:rowOff>12700</xdr:rowOff>
                  </to>
                </anchor>
              </controlPr>
            </control>
          </mc:Choice>
        </mc:AlternateContent>
        <mc:AlternateContent xmlns:mc="http://schemas.openxmlformats.org/markup-compatibility/2006">
          <mc:Choice Requires="x14">
            <control shapeId="9269" r:id="rId13" name="Option Button 53">
              <controlPr locked="0" defaultSize="0" autoFill="0" autoLine="0" autoPict="0" macro="[0]!ValeurDesListesMTPassage3">
                <anchor moveWithCells="1">
                  <from>
                    <xdr:col>2</xdr:col>
                    <xdr:colOff>133350</xdr:colOff>
                    <xdr:row>33</xdr:row>
                    <xdr:rowOff>31750</xdr:rowOff>
                  </from>
                  <to>
                    <xdr:col>4</xdr:col>
                    <xdr:colOff>419100</xdr:colOff>
                    <xdr:row>33</xdr:row>
                    <xdr:rowOff>241300</xdr:rowOff>
                  </to>
                </anchor>
              </controlPr>
            </control>
          </mc:Choice>
        </mc:AlternateContent>
        <mc:AlternateContent xmlns:mc="http://schemas.openxmlformats.org/markup-compatibility/2006">
          <mc:Choice Requires="x14">
            <control shapeId="9270" r:id="rId14" name="Option Button 54">
              <controlPr locked="0" defaultSize="0" autoFill="0" autoLine="0" autoPict="0" macro="[0]!ValeurDesListesMTPassage3">
                <anchor moveWithCells="1">
                  <from>
                    <xdr:col>7</xdr:col>
                    <xdr:colOff>666750</xdr:colOff>
                    <xdr:row>33</xdr:row>
                    <xdr:rowOff>31750</xdr:rowOff>
                  </from>
                  <to>
                    <xdr:col>9</xdr:col>
                    <xdr:colOff>196850</xdr:colOff>
                    <xdr:row>33</xdr:row>
                    <xdr:rowOff>241300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D975-D26D-4660-9BE9-CC038930A9AD}">
  <sheetPr codeName="Feuil28">
    <pageSetUpPr fitToPage="1"/>
  </sheetPr>
  <dimension ref="A1:D298"/>
  <sheetViews>
    <sheetView topLeftCell="A280" workbookViewId="0">
      <selection activeCell="A2" sqref="A2:A298"/>
    </sheetView>
  </sheetViews>
  <sheetFormatPr baseColWidth="10" defaultColWidth="8" defaultRowHeight="14.5" x14ac:dyDescent="0.35"/>
  <cols>
    <col min="1" max="1" width="80.5" style="174" bestFit="1" customWidth="1"/>
    <col min="2" max="2" width="21.83203125" style="174" bestFit="1" customWidth="1"/>
    <col min="3" max="3" width="29.58203125" style="174" bestFit="1" customWidth="1"/>
    <col min="4" max="16384" width="8" style="174"/>
  </cols>
  <sheetData>
    <row r="1" spans="1:4" ht="15.5" x14ac:dyDescent="0.35">
      <c r="A1" s="173" t="s">
        <v>53</v>
      </c>
      <c r="B1" s="173" t="s">
        <v>54</v>
      </c>
      <c r="C1" s="173" t="s">
        <v>55</v>
      </c>
    </row>
    <row r="2" spans="1:4" x14ac:dyDescent="0.35">
      <c r="A2" s="175" t="s">
        <v>56</v>
      </c>
      <c r="B2" s="175" t="s">
        <v>57</v>
      </c>
      <c r="C2" s="175" t="s">
        <v>58</v>
      </c>
      <c r="D2" s="174" t="str">
        <f>VLOOKUP(A2,'FFGym Clubs'!A:A,1,FALSE)</f>
        <v>A S C A</v>
      </c>
    </row>
    <row r="3" spans="1:4" x14ac:dyDescent="0.35">
      <c r="A3" s="175" t="s">
        <v>59</v>
      </c>
      <c r="B3" s="175" t="s">
        <v>60</v>
      </c>
      <c r="C3" s="175" t="s">
        <v>61</v>
      </c>
      <c r="D3" s="174" t="str">
        <f>VLOOKUP(A3,'FFGym Clubs'!A:A,1,FALSE)</f>
        <v xml:space="preserve">A S COURONNAISE </v>
      </c>
    </row>
    <row r="4" spans="1:4" x14ac:dyDescent="0.35">
      <c r="A4" s="175" t="s">
        <v>62</v>
      </c>
      <c r="B4" s="175" t="s">
        <v>63</v>
      </c>
      <c r="C4" s="175" t="s">
        <v>64</v>
      </c>
      <c r="D4" s="174" t="e">
        <f>VLOOKUP(A4,'FFGym Clubs'!A:A,1,FALSE)</f>
        <v>#N/A</v>
      </c>
    </row>
    <row r="5" spans="1:4" x14ac:dyDescent="0.35">
      <c r="A5" s="175" t="s">
        <v>65</v>
      </c>
      <c r="B5" s="175" t="s">
        <v>66</v>
      </c>
      <c r="C5" s="175" t="s">
        <v>67</v>
      </c>
      <c r="D5" s="174" t="str">
        <f>VLOOKUP(A5,'FFGym Clubs'!A:A,1,FALSE)</f>
        <v>A.S.P.C. GYM'SPORT</v>
      </c>
    </row>
    <row r="6" spans="1:4" x14ac:dyDescent="0.35">
      <c r="A6" s="175" t="s">
        <v>68</v>
      </c>
      <c r="B6" s="175" t="s">
        <v>69</v>
      </c>
      <c r="C6" s="175" t="s">
        <v>70</v>
      </c>
      <c r="D6" s="174" t="str">
        <f>VLOOKUP(A6,'FFGym Clubs'!A:A,1,FALSE)</f>
        <v>ABBEVILLE GYM</v>
      </c>
    </row>
    <row r="7" spans="1:4" x14ac:dyDescent="0.35">
      <c r="A7" s="175" t="s">
        <v>71</v>
      </c>
      <c r="B7" s="175" t="s">
        <v>72</v>
      </c>
      <c r="C7" s="175" t="s">
        <v>73</v>
      </c>
      <c r="D7" s="174" t="str">
        <f>VLOOKUP(A7,'FFGym Clubs'!A:A,1,FALSE)</f>
        <v>AC CHAPELAIN</v>
      </c>
    </row>
    <row r="8" spans="1:4" x14ac:dyDescent="0.35">
      <c r="A8" s="175" t="s">
        <v>74</v>
      </c>
      <c r="B8" s="175" t="s">
        <v>75</v>
      </c>
      <c r="C8" s="175" t="s">
        <v>76</v>
      </c>
      <c r="D8" s="174" t="e">
        <f>VLOOKUP(A8,'FFGym Clubs'!A:A,1,FALSE)</f>
        <v>#N/A</v>
      </c>
    </row>
    <row r="9" spans="1:4" x14ac:dyDescent="0.35">
      <c r="A9" s="175" t="s">
        <v>77</v>
      </c>
      <c r="B9" s="175" t="s">
        <v>78</v>
      </c>
      <c r="C9" s="175" t="s">
        <v>79</v>
      </c>
      <c r="D9" s="174" t="str">
        <f>VLOOKUP(A9,'FFGym Clubs'!A:A,1,FALSE)</f>
        <v>ACRO VOLTIGE</v>
      </c>
    </row>
    <row r="10" spans="1:4" x14ac:dyDescent="0.35">
      <c r="A10" s="175" t="s">
        <v>80</v>
      </c>
      <c r="B10" s="175" t="s">
        <v>81</v>
      </c>
      <c r="C10" s="175" t="s">
        <v>82</v>
      </c>
      <c r="D10" s="174" t="str">
        <f>VLOOKUP(A10,'FFGym Clubs'!A:A,1,FALSE)</f>
        <v>ACTI' GYM CAVAILLON</v>
      </c>
    </row>
    <row r="11" spans="1:4" x14ac:dyDescent="0.35">
      <c r="A11" s="175" t="s">
        <v>83</v>
      </c>
      <c r="B11" s="175" t="s">
        <v>84</v>
      </c>
      <c r="C11" s="175" t="s">
        <v>85</v>
      </c>
      <c r="D11" s="174" t="str">
        <f>VLOOKUP(A11,'FFGym Clubs'!A:A,1,FALSE)</f>
        <v>AG DE LA MONTAGNE</v>
      </c>
    </row>
    <row r="12" spans="1:4" x14ac:dyDescent="0.35">
      <c r="A12" s="175" t="s">
        <v>86</v>
      </c>
      <c r="B12" s="175" t="s">
        <v>87</v>
      </c>
      <c r="C12" s="175" t="s">
        <v>88</v>
      </c>
      <c r="D12" s="174" t="str">
        <f>VLOOKUP(A12,'FFGym Clubs'!A:A,1,FALSE)</f>
        <v>AGM GYM VESOUL</v>
      </c>
    </row>
    <row r="13" spans="1:4" x14ac:dyDescent="0.35">
      <c r="A13" s="175" t="s">
        <v>89</v>
      </c>
      <c r="B13" s="175" t="s">
        <v>90</v>
      </c>
      <c r="C13" s="175" t="s">
        <v>91</v>
      </c>
      <c r="D13" s="174" t="str">
        <f>VLOOKUP(A13,'FFGym Clubs'!A:A,1,FALSE)</f>
        <v>ALBONAISE GYMNASTIQUE DE FRANCONVILLE</v>
      </c>
    </row>
    <row r="14" spans="1:4" x14ac:dyDescent="0.35">
      <c r="A14" s="175" t="s">
        <v>92</v>
      </c>
      <c r="B14" s="175" t="s">
        <v>93</v>
      </c>
      <c r="C14" s="175" t="s">
        <v>94</v>
      </c>
      <c r="D14" s="174" t="str">
        <f>VLOOKUP(A14,'FFGym Clubs'!A:A,1,FALSE)</f>
        <v>ALERTE SAINT GEORGES SUR CHER</v>
      </c>
    </row>
    <row r="15" spans="1:4" x14ac:dyDescent="0.35">
      <c r="A15" s="175" t="s">
        <v>95</v>
      </c>
      <c r="B15" s="175" t="s">
        <v>96</v>
      </c>
      <c r="C15" s="175" t="s">
        <v>97</v>
      </c>
      <c r="D15" s="174" t="str">
        <f>VLOOKUP(A15,'FFGym Clubs'!A:A,1,FALSE)</f>
        <v>ALLIANCE TOURQUENNOISE DE GYMNASTIQUE</v>
      </c>
    </row>
    <row r="16" spans="1:4" x14ac:dyDescent="0.35">
      <c r="A16" s="175" t="s">
        <v>98</v>
      </c>
      <c r="B16" s="175" t="s">
        <v>99</v>
      </c>
      <c r="C16" s="175" t="s">
        <v>100</v>
      </c>
      <c r="D16" s="174" t="str">
        <f>VLOOKUP(A16,'FFGym Clubs'!A:A,1,FALSE)</f>
        <v>AMICALE DE VILLENEUVE LA GARENNE - COURS MUNICIPAL DE GYMNASTIQUE DE VILLENEUVE</v>
      </c>
    </row>
    <row r="17" spans="1:4" x14ac:dyDescent="0.35">
      <c r="A17" s="175" t="s">
        <v>101</v>
      </c>
      <c r="B17" s="175" t="s">
        <v>102</v>
      </c>
      <c r="C17" s="175" t="s">
        <v>103</v>
      </c>
      <c r="D17" s="174" t="str">
        <f>VLOOKUP(A17,'FFGym Clubs'!A:A,1,FALSE)</f>
        <v>AMICALE LAIQUE BILLERE</v>
      </c>
    </row>
    <row r="18" spans="1:4" x14ac:dyDescent="0.35">
      <c r="A18" s="175" t="s">
        <v>104</v>
      </c>
      <c r="B18" s="175" t="s">
        <v>105</v>
      </c>
      <c r="C18" s="175" t="s">
        <v>106</v>
      </c>
      <c r="D18" s="174" t="str">
        <f>VLOOKUP(A18,'FFGym Clubs'!A:A,1,FALSE)</f>
        <v>AMICALE LAIQUE JULES FERRY</v>
      </c>
    </row>
    <row r="19" spans="1:4" x14ac:dyDescent="0.35">
      <c r="A19" s="175" t="s">
        <v>107</v>
      </c>
      <c r="B19" s="175" t="s">
        <v>108</v>
      </c>
      <c r="C19" s="175" t="s">
        <v>109</v>
      </c>
      <c r="D19" s="174" t="str">
        <f>VLOOKUP(A19,'FFGym Clubs'!A:A,1,FALSE)</f>
        <v>AMICALE LAIQUE PARAY</v>
      </c>
    </row>
    <row r="20" spans="1:4" x14ac:dyDescent="0.35">
      <c r="A20" s="175" t="s">
        <v>110</v>
      </c>
      <c r="B20" s="175" t="s">
        <v>111</v>
      </c>
      <c r="C20" s="175" t="s">
        <v>112</v>
      </c>
      <c r="D20" s="174" t="e">
        <f>VLOOKUP(A20,'FFGym Clubs'!A:A,1,FALSE)</f>
        <v>#N/A</v>
      </c>
    </row>
    <row r="21" spans="1:4" x14ac:dyDescent="0.35">
      <c r="A21" s="175" t="s">
        <v>113</v>
      </c>
      <c r="B21" s="175" t="s">
        <v>114</v>
      </c>
      <c r="C21" s="175" t="s">
        <v>115</v>
      </c>
      <c r="D21" s="174" t="str">
        <f>VLOOKUP(A21,'FFGym Clubs'!A:A,1,FALSE)</f>
        <v>ANGERS GYMNASTIQUE</v>
      </c>
    </row>
    <row r="22" spans="1:4" x14ac:dyDescent="0.35">
      <c r="A22" s="175" t="s">
        <v>116</v>
      </c>
      <c r="B22" s="175" t="s">
        <v>117</v>
      </c>
      <c r="C22" s="175" t="s">
        <v>118</v>
      </c>
      <c r="D22" s="174" t="str">
        <f>VLOOKUP(A22,'FFGym Clubs'!A:A,1,FALSE)</f>
        <v>ASS. SPORTIVE FOURCHAMBAULT</v>
      </c>
    </row>
    <row r="23" spans="1:4" x14ac:dyDescent="0.35">
      <c r="A23" s="175" t="s">
        <v>119</v>
      </c>
      <c r="B23" s="175" t="s">
        <v>120</v>
      </c>
      <c r="C23" s="175" t="s">
        <v>121</v>
      </c>
      <c r="D23" s="174" t="str">
        <f>VLOOKUP(A23,'FFGym Clubs'!A:A,1,FALSE)</f>
        <v>ASS. SPORTIVE GUERIGNY URZY</v>
      </c>
    </row>
    <row r="24" spans="1:4" x14ac:dyDescent="0.35">
      <c r="A24" s="175" t="s">
        <v>122</v>
      </c>
      <c r="B24" s="175" t="s">
        <v>123</v>
      </c>
      <c r="C24" s="175" t="s">
        <v>124</v>
      </c>
      <c r="D24" s="174" t="str">
        <f>VLOOKUP(A24,'FFGym Clubs'!A:A,1,FALSE)</f>
        <v>ASS.SPORT.UNION CHEMINOTTE</v>
      </c>
    </row>
    <row r="25" spans="1:4" x14ac:dyDescent="0.35">
      <c r="A25" s="175" t="s">
        <v>125</v>
      </c>
      <c r="B25" s="175" t="s">
        <v>126</v>
      </c>
      <c r="C25" s="175" t="s">
        <v>127</v>
      </c>
      <c r="D25" s="174" t="str">
        <f>VLOOKUP(A25,'FFGym Clubs'!A:A,1,FALSE)</f>
        <v>ASSOCIATION AMICALE SPORTIVE SARCELLES</v>
      </c>
    </row>
    <row r="26" spans="1:4" x14ac:dyDescent="0.35">
      <c r="A26" s="175" t="s">
        <v>128</v>
      </c>
      <c r="B26" s="175" t="s">
        <v>129</v>
      </c>
      <c r="C26" s="175" t="s">
        <v>130</v>
      </c>
      <c r="D26" s="174" t="str">
        <f>VLOOKUP(A26,'FFGym Clubs'!A:A,1,FALSE)</f>
        <v>ASSOCIATION AUXONNAISE DE GYM</v>
      </c>
    </row>
    <row r="27" spans="1:4" x14ac:dyDescent="0.35">
      <c r="A27" s="175" t="s">
        <v>131</v>
      </c>
      <c r="B27" s="175" t="s">
        <v>132</v>
      </c>
      <c r="C27" s="175" t="s">
        <v>133</v>
      </c>
      <c r="D27" s="174" t="str">
        <f>VLOOKUP(A27,'FFGym Clubs'!A:A,1,FALSE)</f>
        <v>ASSOCIATION EN FORM' SECTION GYM</v>
      </c>
    </row>
    <row r="28" spans="1:4" x14ac:dyDescent="0.35">
      <c r="A28" s="175" t="s">
        <v>134</v>
      </c>
      <c r="B28" s="175" t="s">
        <v>135</v>
      </c>
      <c r="C28" s="175" t="s">
        <v>136</v>
      </c>
      <c r="D28" s="174" t="str">
        <f>VLOOKUP(A28,'FFGym Clubs'!A:A,1,FALSE)</f>
        <v>ASSOCIATION GRAINES D'ACROBATES</v>
      </c>
    </row>
    <row r="29" spans="1:4" x14ac:dyDescent="0.35">
      <c r="A29" s="175" t="s">
        <v>137</v>
      </c>
      <c r="B29" s="175" t="s">
        <v>138</v>
      </c>
      <c r="C29" s="175" t="s">
        <v>139</v>
      </c>
      <c r="D29" s="174" t="str">
        <f>VLOOKUP(A29,'FFGym Clubs'!A:A,1,FALSE)</f>
        <v>ASSOCIATION GYMNIQUE  LOUDUNAISE</v>
      </c>
    </row>
    <row r="30" spans="1:4" x14ac:dyDescent="0.35">
      <c r="A30" s="175" t="s">
        <v>140</v>
      </c>
      <c r="B30" s="175" t="s">
        <v>141</v>
      </c>
      <c r="C30" s="175" t="s">
        <v>142</v>
      </c>
      <c r="D30" s="174" t="e">
        <f>VLOOKUP(A30,'FFGym Clubs'!A:A,1,FALSE)</f>
        <v>#N/A</v>
      </c>
    </row>
    <row r="31" spans="1:4" x14ac:dyDescent="0.35">
      <c r="A31" s="175" t="s">
        <v>143</v>
      </c>
      <c r="B31" s="175" t="s">
        <v>144</v>
      </c>
      <c r="C31" s="175" t="s">
        <v>145</v>
      </c>
      <c r="D31" s="174" t="str">
        <f>VLOOKUP(A31,'FFGym Clubs'!A:A,1,FALSE)</f>
        <v>ASSOCIATION GYMNIQUE CHAUVINOISE</v>
      </c>
    </row>
    <row r="32" spans="1:4" x14ac:dyDescent="0.35">
      <c r="A32" s="175" t="s">
        <v>146</v>
      </c>
      <c r="B32" s="175" t="s">
        <v>147</v>
      </c>
      <c r="C32" s="175" t="s">
        <v>148</v>
      </c>
      <c r="D32" s="174" t="str">
        <f>VLOOKUP(A32,'FFGym Clubs'!A:A,1,FALSE)</f>
        <v>ASSOCIATION GYMNIQUE DE BALAGNE</v>
      </c>
    </row>
    <row r="33" spans="1:4" x14ac:dyDescent="0.35">
      <c r="A33" s="175" t="s">
        <v>149</v>
      </c>
      <c r="B33" s="175" t="s">
        <v>150</v>
      </c>
      <c r="C33" s="175" t="s">
        <v>151</v>
      </c>
      <c r="D33" s="174" t="str">
        <f>VLOOKUP(A33,'FFGym Clubs'!A:A,1,FALSE)</f>
        <v>ASSOCIATION GYMNIQUE DE CESSON VERT ST DENIS</v>
      </c>
    </row>
    <row r="34" spans="1:4" x14ac:dyDescent="0.35">
      <c r="A34" s="175" t="s">
        <v>152</v>
      </c>
      <c r="B34" s="175" t="s">
        <v>153</v>
      </c>
      <c r="C34" s="175" t="s">
        <v>154</v>
      </c>
      <c r="D34" s="174" t="str">
        <f>VLOOKUP(A34,'FFGym Clubs'!A:A,1,FALSE)</f>
        <v>ASSOCIATION GYMNIQUE DE LATTES-MAURIN</v>
      </c>
    </row>
    <row r="35" spans="1:4" x14ac:dyDescent="0.35">
      <c r="A35" s="175" t="s">
        <v>155</v>
      </c>
      <c r="B35" s="175" t="s">
        <v>156</v>
      </c>
      <c r="C35" s="175" t="s">
        <v>157</v>
      </c>
      <c r="D35" s="174" t="str">
        <f>VLOOKUP(A35,'FFGym Clubs'!A:A,1,FALSE)</f>
        <v>ASSOCIATION GYMNIQUE DE L'ORGE</v>
      </c>
    </row>
    <row r="36" spans="1:4" x14ac:dyDescent="0.35">
      <c r="A36" s="175" t="s">
        <v>158</v>
      </c>
      <c r="B36" s="175" t="s">
        <v>159</v>
      </c>
      <c r="C36" s="175" t="s">
        <v>160</v>
      </c>
      <c r="D36" s="174" t="str">
        <f>VLOOKUP(A36,'FFGym Clubs'!A:A,1,FALSE)</f>
        <v>ASSOCIATION GYMNIQUE DE PLOUGASTEL</v>
      </c>
    </row>
    <row r="37" spans="1:4" x14ac:dyDescent="0.35">
      <c r="A37" s="175" t="s">
        <v>161</v>
      </c>
      <c r="B37" s="175" t="s">
        <v>162</v>
      </c>
      <c r="C37" s="175" t="s">
        <v>163</v>
      </c>
      <c r="D37" s="174" t="e">
        <f>VLOOKUP(A37,'FFGym Clubs'!A:A,1,FALSE)</f>
        <v>#N/A</v>
      </c>
    </row>
    <row r="38" spans="1:4" x14ac:dyDescent="0.35">
      <c r="A38" s="175" t="s">
        <v>164</v>
      </c>
      <c r="B38" s="175" t="s">
        <v>165</v>
      </c>
      <c r="C38" s="175" t="s">
        <v>166</v>
      </c>
      <c r="D38" s="174" t="str">
        <f>VLOOKUP(A38,'FFGym Clubs'!A:A,1,FALSE)</f>
        <v>ASSOCIATION GYMNIQUE REMOISE</v>
      </c>
    </row>
    <row r="39" spans="1:4" x14ac:dyDescent="0.35">
      <c r="A39" s="175" t="s">
        <v>167</v>
      </c>
      <c r="B39" s="175" t="s">
        <v>168</v>
      </c>
      <c r="C39" s="175" t="s">
        <v>169</v>
      </c>
      <c r="D39" s="174" t="str">
        <f>VLOOKUP(A39,'FFGym Clubs'!A:A,1,FALSE)</f>
        <v>ASSOCIATION MUNICIPALE GYMNIQUE ARQUES</v>
      </c>
    </row>
    <row r="40" spans="1:4" x14ac:dyDescent="0.35">
      <c r="A40" s="175" t="s">
        <v>170</v>
      </c>
      <c r="B40" s="175" t="s">
        <v>171</v>
      </c>
      <c r="C40" s="175" t="s">
        <v>172</v>
      </c>
      <c r="D40" s="174" t="str">
        <f>VLOOKUP(A40,'FFGym Clubs'!A:A,1,FALSE)</f>
        <v>ASSOCIATION SPORTIVE AMBARESIENNE GYM</v>
      </c>
    </row>
    <row r="41" spans="1:4" x14ac:dyDescent="0.35">
      <c r="A41" s="175" t="s">
        <v>173</v>
      </c>
      <c r="B41" s="175" t="s">
        <v>174</v>
      </c>
      <c r="C41" s="175" t="s">
        <v>175</v>
      </c>
      <c r="D41" s="174" t="e">
        <f>VLOOKUP(A41,'FFGym Clubs'!A:A,1,FALSE)</f>
        <v>#N/A</v>
      </c>
    </row>
    <row r="42" spans="1:4" x14ac:dyDescent="0.35">
      <c r="A42" s="175" t="s">
        <v>176</v>
      </c>
      <c r="B42" s="175" t="s">
        <v>177</v>
      </c>
      <c r="C42" s="175" t="s">
        <v>178</v>
      </c>
      <c r="D42" s="174" t="str">
        <f>VLOOKUP(A42,'FFGym Clubs'!A:A,1,FALSE)</f>
        <v>ASSOCIATION SPORTIVE DE SARREGUEMINES</v>
      </c>
    </row>
    <row r="43" spans="1:4" x14ac:dyDescent="0.35">
      <c r="A43" s="175" t="s">
        <v>179</v>
      </c>
      <c r="B43" s="175" t="s">
        <v>180</v>
      </c>
      <c r="C43" s="175" t="s">
        <v>181</v>
      </c>
      <c r="D43" s="174" t="str">
        <f>VLOOKUP(A43,'FFGym Clubs'!A:A,1,FALSE)</f>
        <v>ASSOCIATION SPORTIVE ET CULTURELLE PESSAC ALOUETTE</v>
      </c>
    </row>
    <row r="44" spans="1:4" x14ac:dyDescent="0.35">
      <c r="A44" s="175" t="s">
        <v>182</v>
      </c>
      <c r="B44" s="175" t="s">
        <v>183</v>
      </c>
      <c r="C44" s="175" t="s">
        <v>184</v>
      </c>
      <c r="D44" s="174" t="str">
        <f>VLOOKUP(A44,'FFGym Clubs'!A:A,1,FALSE)</f>
        <v>ASSOCIATION SPORTIVE FLEURANCE GYM</v>
      </c>
    </row>
    <row r="45" spans="1:4" x14ac:dyDescent="0.35">
      <c r="A45" s="175" t="s">
        <v>185</v>
      </c>
      <c r="B45" s="175" t="s">
        <v>186</v>
      </c>
      <c r="C45" s="175" t="s">
        <v>187</v>
      </c>
      <c r="D45" s="174" t="e">
        <f>VLOOKUP(A45,'FFGym Clubs'!A:A,1,FALSE)</f>
        <v>#N/A</v>
      </c>
    </row>
    <row r="46" spans="1:4" x14ac:dyDescent="0.35">
      <c r="A46" s="175" t="s">
        <v>188</v>
      </c>
      <c r="B46" s="175" t="s">
        <v>189</v>
      </c>
      <c r="C46" s="175" t="s">
        <v>190</v>
      </c>
      <c r="D46" s="174" t="str">
        <f>VLOOKUP(A46,'FFGym Clubs'!A:A,1,FALSE)</f>
        <v>ASSOCIATION SPORTIVE GYMNIQUE VILLENAVE D'ORNON</v>
      </c>
    </row>
    <row r="47" spans="1:4" x14ac:dyDescent="0.35">
      <c r="A47" s="175" t="s">
        <v>191</v>
      </c>
      <c r="B47" s="175" t="s">
        <v>192</v>
      </c>
      <c r="C47" s="175" t="s">
        <v>193</v>
      </c>
      <c r="D47" s="174" t="str">
        <f>VLOOKUP(A47,'FFGym Clubs'!A:A,1,FALSE)</f>
        <v>ASSOCIATION SPORTIVE ILLACAISE</v>
      </c>
    </row>
    <row r="48" spans="1:4" x14ac:dyDescent="0.35">
      <c r="A48" s="175" t="s">
        <v>194</v>
      </c>
      <c r="B48" s="175" t="s">
        <v>195</v>
      </c>
      <c r="C48" s="175" t="s">
        <v>196</v>
      </c>
      <c r="D48" s="174" t="str">
        <f>VLOOKUP(A48,'FFGym Clubs'!A:A,1,FALSE)</f>
        <v>ASSOCIATION SPORTIVE LE HAILLAN GYM</v>
      </c>
    </row>
    <row r="49" spans="1:4" x14ac:dyDescent="0.35">
      <c r="A49" s="175" t="s">
        <v>197</v>
      </c>
      <c r="B49" s="175" t="s">
        <v>198</v>
      </c>
      <c r="C49" s="175" t="s">
        <v>199</v>
      </c>
      <c r="D49" s="174" t="str">
        <f>VLOOKUP(A49,'FFGym Clubs'!A:A,1,FALSE)</f>
        <v>ASSOCIATION SPORTIVE LES TAMARIS</v>
      </c>
    </row>
    <row r="50" spans="1:4" x14ac:dyDescent="0.35">
      <c r="A50" s="175" t="s">
        <v>200</v>
      </c>
      <c r="B50" s="175" t="s">
        <v>201</v>
      </c>
      <c r="C50" s="175" t="s">
        <v>202</v>
      </c>
      <c r="D50" s="174" t="str">
        <f>VLOOKUP(A50,'FFGym Clubs'!A:A,1,FALSE)</f>
        <v>ASSOCIATION SPORTIVE MONTFERRANDAISE</v>
      </c>
    </row>
    <row r="51" spans="1:4" x14ac:dyDescent="0.35">
      <c r="A51" s="175" t="s">
        <v>203</v>
      </c>
      <c r="B51" s="175" t="s">
        <v>204</v>
      </c>
      <c r="C51" s="175" t="s">
        <v>205</v>
      </c>
      <c r="D51" s="174" t="e">
        <f>VLOOKUP(A51,'FFGym Clubs'!A:A,1,FALSE)</f>
        <v>#N/A</v>
      </c>
    </row>
    <row r="52" spans="1:4" x14ac:dyDescent="0.35">
      <c r="A52" s="175" t="s">
        <v>206</v>
      </c>
      <c r="B52" s="175" t="s">
        <v>207</v>
      </c>
      <c r="C52" s="175" t="s">
        <v>208</v>
      </c>
      <c r="D52" s="174" t="e">
        <f>VLOOKUP(A52,'FFGym Clubs'!A:A,1,FALSE)</f>
        <v>#N/A</v>
      </c>
    </row>
    <row r="53" spans="1:4" x14ac:dyDescent="0.35">
      <c r="A53" s="175" t="s">
        <v>209</v>
      </c>
      <c r="B53" s="175" t="s">
        <v>210</v>
      </c>
      <c r="C53" s="175" t="s">
        <v>211</v>
      </c>
      <c r="D53" s="174" t="str">
        <f>VLOOKUP(A53,'FFGym Clubs'!A:A,1,FALSE)</f>
        <v>ASSOCIATION TRAMPOGYM SAINT-PAUL</v>
      </c>
    </row>
    <row r="54" spans="1:4" x14ac:dyDescent="0.35">
      <c r="A54" s="175" t="s">
        <v>212</v>
      </c>
      <c r="B54" s="175" t="s">
        <v>213</v>
      </c>
      <c r="C54" s="175" t="s">
        <v>214</v>
      </c>
      <c r="D54" s="174" t="str">
        <f>VLOOKUP(A54,'FFGym Clubs'!A:A,1,FALSE)</f>
        <v>ASTUS SOISY SOUS MONTMORENCY</v>
      </c>
    </row>
    <row r="55" spans="1:4" x14ac:dyDescent="0.35">
      <c r="A55" s="175" t="s">
        <v>215</v>
      </c>
      <c r="B55" s="175" t="s">
        <v>216</v>
      </c>
      <c r="C55" s="175" t="s">
        <v>217</v>
      </c>
      <c r="D55" s="174" t="str">
        <f>VLOOKUP(A55,'FFGym Clubs'!A:A,1,FALSE)</f>
        <v>AVANT GARDE DE TERVES</v>
      </c>
    </row>
    <row r="56" spans="1:4" x14ac:dyDescent="0.35">
      <c r="A56" s="175" t="s">
        <v>218</v>
      </c>
      <c r="B56" s="175" t="s">
        <v>219</v>
      </c>
      <c r="C56" s="175" t="s">
        <v>220</v>
      </c>
      <c r="D56" s="174" t="str">
        <f>VLOOKUP(A56,'FFGym Clubs'!A:A,1,FALSE)</f>
        <v>AVANT GARDE DU MANS</v>
      </c>
    </row>
    <row r="57" spans="1:4" x14ac:dyDescent="0.35">
      <c r="A57" s="175" t="s">
        <v>221</v>
      </c>
      <c r="B57" s="175" t="s">
        <v>222</v>
      </c>
      <c r="C57" s="175" t="s">
        <v>223</v>
      </c>
      <c r="D57" s="174" t="e">
        <f>VLOOKUP(A57,'FFGym Clubs'!A:A,1,FALSE)</f>
        <v>#N/A</v>
      </c>
    </row>
    <row r="58" spans="1:4" x14ac:dyDescent="0.35">
      <c r="A58" s="175" t="s">
        <v>224</v>
      </c>
      <c r="B58" s="175" t="s">
        <v>225</v>
      </c>
      <c r="C58" s="175" t="s">
        <v>226</v>
      </c>
      <c r="D58" s="174" t="str">
        <f>VLOOKUP(A58,'FFGym Clubs'!A:A,1,FALSE)</f>
        <v>AVENIR COLMAR</v>
      </c>
    </row>
    <row r="59" spans="1:4" x14ac:dyDescent="0.35">
      <c r="A59" s="175" t="s">
        <v>227</v>
      </c>
      <c r="B59" s="175" t="s">
        <v>228</v>
      </c>
      <c r="C59" s="175" t="s">
        <v>229</v>
      </c>
      <c r="D59" s="174" t="str">
        <f>VLOOKUP(A59,'FFGym Clubs'!A:A,1,FALSE)</f>
        <v>AVENIR DU HOULME</v>
      </c>
    </row>
    <row r="60" spans="1:4" x14ac:dyDescent="0.35">
      <c r="A60" s="175" t="s">
        <v>230</v>
      </c>
      <c r="B60" s="175" t="s">
        <v>231</v>
      </c>
      <c r="C60" s="175" t="s">
        <v>232</v>
      </c>
      <c r="D60" s="174" t="str">
        <f>VLOOKUP(A60,'FFGym Clubs'!A:A,1,FALSE)</f>
        <v>AVENIR EVIANAIS</v>
      </c>
    </row>
    <row r="61" spans="1:4" x14ac:dyDescent="0.35">
      <c r="A61" s="175" t="s">
        <v>233</v>
      </c>
      <c r="B61" s="175" t="s">
        <v>234</v>
      </c>
      <c r="C61" s="175" t="s">
        <v>235</v>
      </c>
      <c r="D61" s="174" t="str">
        <f>VLOOKUP(A61,'FFGym Clubs'!A:A,1,FALSE)</f>
        <v>AVENIR GESSIEN DE THOIRY</v>
      </c>
    </row>
    <row r="62" spans="1:4" x14ac:dyDescent="0.35">
      <c r="A62" s="175" t="s">
        <v>236</v>
      </c>
      <c r="B62" s="175" t="s">
        <v>237</v>
      </c>
      <c r="C62" s="175" t="s">
        <v>238</v>
      </c>
      <c r="D62" s="174" t="e">
        <f>VLOOKUP(A62,'FFGym Clubs'!A:A,1,FALSE)</f>
        <v>#N/A</v>
      </c>
    </row>
    <row r="63" spans="1:4" x14ac:dyDescent="0.35">
      <c r="A63" s="175" t="s">
        <v>239</v>
      </c>
      <c r="B63" s="175" t="s">
        <v>240</v>
      </c>
      <c r="C63" s="175" t="s">
        <v>241</v>
      </c>
      <c r="D63" s="174" t="str">
        <f>VLOOKUP(A63,'FFGym Clubs'!A:A,1,FALSE)</f>
        <v>AVENIR GYMNIQUE LURE</v>
      </c>
    </row>
    <row r="64" spans="1:4" x14ac:dyDescent="0.35">
      <c r="A64" s="175" t="s">
        <v>242</v>
      </c>
      <c r="B64" s="175" t="s">
        <v>243</v>
      </c>
      <c r="C64" s="175" t="s">
        <v>244</v>
      </c>
      <c r="D64" s="174" t="str">
        <f>VLOOKUP(A64,'FFGym Clubs'!A:A,1,FALSE)</f>
        <v>AVENIR GYMNIQUE ORANGEOIS</v>
      </c>
    </row>
    <row r="65" spans="1:4" x14ac:dyDescent="0.35">
      <c r="A65" s="175" t="s">
        <v>245</v>
      </c>
      <c r="B65" s="175" t="s">
        <v>246</v>
      </c>
      <c r="C65" s="175" t="s">
        <v>247</v>
      </c>
      <c r="D65" s="174" t="str">
        <f>VLOOKUP(A65,'FFGym Clubs'!A:A,1,FALSE)</f>
        <v>AVENIR LA REDONNAISE GYMNASTIQUE</v>
      </c>
    </row>
    <row r="66" spans="1:4" x14ac:dyDescent="0.35">
      <c r="A66" s="175" t="s">
        <v>248</v>
      </c>
      <c r="B66" s="175" t="s">
        <v>249</v>
      </c>
      <c r="C66" s="175" t="s">
        <v>250</v>
      </c>
      <c r="D66" s="174" t="e">
        <f>VLOOKUP(A66,'FFGym Clubs'!A:A,1,FALSE)</f>
        <v>#N/A</v>
      </c>
    </row>
    <row r="67" spans="1:4" x14ac:dyDescent="0.35">
      <c r="A67" s="175" t="s">
        <v>251</v>
      </c>
      <c r="B67" s="175" t="s">
        <v>252</v>
      </c>
      <c r="C67" s="175" t="s">
        <v>253</v>
      </c>
      <c r="D67" s="174" t="str">
        <f>VLOOKUP(A67,'FFGym Clubs'!A:A,1,FALSE)</f>
        <v>BASTIA TEAM GYM</v>
      </c>
    </row>
    <row r="68" spans="1:4" x14ac:dyDescent="0.35">
      <c r="A68" s="175" t="s">
        <v>254</v>
      </c>
      <c r="B68" s="175" t="s">
        <v>255</v>
      </c>
      <c r="C68" s="175" t="s">
        <v>256</v>
      </c>
      <c r="D68" s="174" t="str">
        <f>VLOOKUP(A68,'FFGym Clubs'!A:A,1,FALSE)</f>
        <v>BEAUSEJOUR LES SABLES</v>
      </c>
    </row>
    <row r="69" spans="1:4" x14ac:dyDescent="0.35">
      <c r="A69" s="175" t="s">
        <v>257</v>
      </c>
      <c r="B69" s="175" t="s">
        <v>258</v>
      </c>
      <c r="C69" s="175" t="s">
        <v>259</v>
      </c>
      <c r="D69" s="174" t="str">
        <f>VLOOKUP(A69,'FFGym Clubs'!A:A,1,FALSE)</f>
        <v>BELFORT GYMNASTIQUE</v>
      </c>
    </row>
    <row r="70" spans="1:4" x14ac:dyDescent="0.35">
      <c r="A70" s="175" t="s">
        <v>260</v>
      </c>
      <c r="B70" s="175" t="s">
        <v>261</v>
      </c>
      <c r="C70" s="175" t="s">
        <v>262</v>
      </c>
      <c r="D70" s="174" t="e">
        <f>VLOOKUP(A70,'FFGym Clubs'!A:A,1,FALSE)</f>
        <v>#N/A</v>
      </c>
    </row>
    <row r="71" spans="1:4" x14ac:dyDescent="0.35">
      <c r="A71" s="175" t="s">
        <v>263</v>
      </c>
      <c r="B71" s="175" t="s">
        <v>264</v>
      </c>
      <c r="C71" s="175" t="s">
        <v>265</v>
      </c>
      <c r="D71" s="174" t="e">
        <f>VLOOKUP(A71,'FFGym Clubs'!A:A,1,FALSE)</f>
        <v>#N/A</v>
      </c>
    </row>
    <row r="72" spans="1:4" x14ac:dyDescent="0.35">
      <c r="A72" s="175" t="s">
        <v>266</v>
      </c>
      <c r="B72" s="175" t="s">
        <v>267</v>
      </c>
      <c r="C72" s="175" t="s">
        <v>268</v>
      </c>
      <c r="D72" s="174" t="str">
        <f>VLOOKUP(A72,'FFGym Clubs'!A:A,1,FALSE)</f>
        <v>CABRI MELLOIS</v>
      </c>
    </row>
    <row r="73" spans="1:4" x14ac:dyDescent="0.35">
      <c r="A73" s="175" t="s">
        <v>269</v>
      </c>
      <c r="B73" s="175" t="s">
        <v>270</v>
      </c>
      <c r="C73" s="175" t="s">
        <v>271</v>
      </c>
      <c r="D73" s="174" t="str">
        <f>VLOOKUP(A73,'FFGym Clubs'!A:A,1,FALSE)</f>
        <v>CARCASSONNE OLYMPIQUE SECTION GYMNASTIQUE</v>
      </c>
    </row>
    <row r="74" spans="1:4" x14ac:dyDescent="0.35">
      <c r="A74" s="175" t="s">
        <v>272</v>
      </c>
      <c r="B74" s="175" t="s">
        <v>273</v>
      </c>
      <c r="C74" s="175" t="s">
        <v>274</v>
      </c>
      <c r="D74" s="174" t="e">
        <f>VLOOKUP(A74,'FFGym Clubs'!A:A,1,FALSE)</f>
        <v>#N/A</v>
      </c>
    </row>
    <row r="75" spans="1:4" x14ac:dyDescent="0.35">
      <c r="A75" s="175" t="s">
        <v>275</v>
      </c>
      <c r="B75" s="175" t="s">
        <v>276</v>
      </c>
      <c r="C75" s="175" t="s">
        <v>277</v>
      </c>
      <c r="D75" s="174" t="e">
        <f>VLOOKUP(A75,'FFGym Clubs'!A:A,1,FALSE)</f>
        <v>#N/A</v>
      </c>
    </row>
    <row r="76" spans="1:4" x14ac:dyDescent="0.35">
      <c r="A76" s="175" t="s">
        <v>278</v>
      </c>
      <c r="B76" s="175" t="s">
        <v>279</v>
      </c>
      <c r="C76" s="175" t="s">
        <v>280</v>
      </c>
      <c r="D76" s="174" t="str">
        <f>VLOOKUP(A76,'FFGym Clubs'!A:A,1,FALSE)</f>
        <v>CERCLE JULES FERRY</v>
      </c>
    </row>
    <row r="77" spans="1:4" x14ac:dyDescent="0.35">
      <c r="A77" s="175" t="s">
        <v>281</v>
      </c>
      <c r="B77" s="175" t="s">
        <v>282</v>
      </c>
      <c r="C77" s="175" t="s">
        <v>283</v>
      </c>
      <c r="D77" s="174" t="e">
        <f>VLOOKUP(A77,'FFGym Clubs'!A:A,1,FALSE)</f>
        <v>#N/A</v>
      </c>
    </row>
    <row r="78" spans="1:4" x14ac:dyDescent="0.35">
      <c r="A78" s="175" t="s">
        <v>284</v>
      </c>
      <c r="B78" s="175" t="s">
        <v>285</v>
      </c>
      <c r="C78" s="175" t="s">
        <v>286</v>
      </c>
      <c r="D78" s="174" t="e">
        <f>VLOOKUP(A78,'FFGym Clubs'!A:A,1,FALSE)</f>
        <v>#N/A</v>
      </c>
    </row>
    <row r="79" spans="1:4" x14ac:dyDescent="0.35">
      <c r="A79" s="175" t="s">
        <v>287</v>
      </c>
      <c r="B79" s="175" t="s">
        <v>288</v>
      </c>
      <c r="C79" s="175" t="s">
        <v>289</v>
      </c>
      <c r="D79" s="174" t="str">
        <f>VLOOKUP(A79,'FFGym Clubs'!A:A,1,FALSE)</f>
        <v>CERCLE SPORTIF LAIC</v>
      </c>
    </row>
    <row r="80" spans="1:4" x14ac:dyDescent="0.35">
      <c r="A80" s="175" t="s">
        <v>290</v>
      </c>
      <c r="B80" s="175" t="s">
        <v>291</v>
      </c>
      <c r="C80" s="175" t="s">
        <v>292</v>
      </c>
      <c r="D80" s="174" t="str">
        <f>VLOOKUP(A80,'FFGym Clubs'!A:A,1,FALSE)</f>
        <v>CLUB ATHLETIQUE BEGLAIS</v>
      </c>
    </row>
    <row r="81" spans="1:4" x14ac:dyDescent="0.35">
      <c r="A81" s="175" t="s">
        <v>293</v>
      </c>
      <c r="B81" s="175" t="s">
        <v>294</v>
      </c>
      <c r="C81" s="175" t="s">
        <v>295</v>
      </c>
      <c r="D81" s="174" t="str">
        <f>VLOOKUP(A81,'FFGym Clubs'!A:A,1,FALSE)</f>
        <v>CLUB DE GYMNASTIQUE DE HERMES</v>
      </c>
    </row>
    <row r="82" spans="1:4" x14ac:dyDescent="0.35">
      <c r="A82" s="175" t="s">
        <v>296</v>
      </c>
      <c r="B82" s="175" t="s">
        <v>297</v>
      </c>
      <c r="C82" s="175" t="s">
        <v>298</v>
      </c>
      <c r="D82" s="174" t="e">
        <f>VLOOKUP(A82,'FFGym Clubs'!A:A,1,FALSE)</f>
        <v>#N/A</v>
      </c>
    </row>
    <row r="83" spans="1:4" x14ac:dyDescent="0.35">
      <c r="A83" s="175" t="s">
        <v>299</v>
      </c>
      <c r="B83" s="175" t="s">
        <v>300</v>
      </c>
      <c r="C83" s="175" t="s">
        <v>301</v>
      </c>
      <c r="D83" s="174" t="e">
        <f>VLOOKUP(A83,'FFGym Clubs'!A:A,1,FALSE)</f>
        <v>#N/A</v>
      </c>
    </row>
    <row r="84" spans="1:4" x14ac:dyDescent="0.35">
      <c r="A84" s="175" t="s">
        <v>302</v>
      </c>
      <c r="B84" s="175" t="s">
        <v>303</v>
      </c>
      <c r="C84" s="175" t="s">
        <v>304</v>
      </c>
      <c r="D84" s="174" t="str">
        <f>VLOOKUP(A84,'FFGym Clubs'!A:A,1,FALSE)</f>
        <v>CLUB DEPARTEMENTAL DE GYMNASTIQUE GIRONDE</v>
      </c>
    </row>
    <row r="85" spans="1:4" x14ac:dyDescent="0.35">
      <c r="A85" s="175" t="s">
        <v>305</v>
      </c>
      <c r="B85" s="175" t="s">
        <v>306</v>
      </c>
      <c r="C85" s="175" t="s">
        <v>307</v>
      </c>
      <c r="D85" s="174" t="str">
        <f>VLOOKUP(A85,'FFGym Clubs'!A:A,1,FALSE)</f>
        <v>CLUB GROUP'OMNISPORT de ST JULIEN L'ARS</v>
      </c>
    </row>
    <row r="86" spans="1:4" x14ac:dyDescent="0.35">
      <c r="A86" s="175" t="s">
        <v>308</v>
      </c>
      <c r="B86" s="175" t="s">
        <v>309</v>
      </c>
      <c r="C86" s="175" t="s">
        <v>310</v>
      </c>
      <c r="D86" s="174" t="str">
        <f>VLOOKUP(A86,'FFGym Clubs'!A:A,1,FALSE)</f>
        <v>CLUB GYMNIQUE DE BONNEVEINE MARSEILLE</v>
      </c>
    </row>
    <row r="87" spans="1:4" x14ac:dyDescent="0.35">
      <c r="A87" s="175" t="s">
        <v>311</v>
      </c>
      <c r="B87" s="175" t="s">
        <v>312</v>
      </c>
      <c r="C87" s="175" t="s">
        <v>313</v>
      </c>
      <c r="D87" s="174" t="str">
        <f>VLOOKUP(A87,'FFGym Clubs'!A:A,1,FALSE)</f>
        <v>CLUB GYMNIQUE DE LASSIGNY</v>
      </c>
    </row>
    <row r="88" spans="1:4" x14ac:dyDescent="0.35">
      <c r="A88" s="175" t="s">
        <v>314</v>
      </c>
      <c r="B88" s="175" t="s">
        <v>315</v>
      </c>
      <c r="C88" s="175" t="s">
        <v>316</v>
      </c>
      <c r="D88" s="174" t="str">
        <f>VLOOKUP(A88,'FFGym Clubs'!A:A,1,FALSE)</f>
        <v>CLUB GYMNIQUE DE NEUILLY SUR MARNE</v>
      </c>
    </row>
    <row r="89" spans="1:4" x14ac:dyDescent="0.35">
      <c r="A89" s="175" t="s">
        <v>317</v>
      </c>
      <c r="B89" s="175" t="s">
        <v>318</v>
      </c>
      <c r="C89" s="175" t="s">
        <v>310</v>
      </c>
      <c r="D89" s="174" t="str">
        <f>VLOOKUP(A89,'FFGym Clubs'!A:A,1,FALSE)</f>
        <v>CLUB GYMNIQUE DE SAINT GINIEZ</v>
      </c>
    </row>
    <row r="90" spans="1:4" x14ac:dyDescent="0.35">
      <c r="A90" s="175" t="s">
        <v>319</v>
      </c>
      <c r="B90" s="175" t="s">
        <v>320</v>
      </c>
      <c r="C90" s="175" t="s">
        <v>321</v>
      </c>
      <c r="D90" s="174" t="str">
        <f>VLOOKUP(A90,'FFGym Clubs'!A:A,1,FALSE)</f>
        <v>CLUB GYMNIQUE DE SAINT PIERRE REUNION</v>
      </c>
    </row>
    <row r="91" spans="1:4" x14ac:dyDescent="0.35">
      <c r="A91" s="175" t="s">
        <v>322</v>
      </c>
      <c r="B91" s="175" t="s">
        <v>323</v>
      </c>
      <c r="C91" s="175" t="s">
        <v>324</v>
      </c>
      <c r="D91" s="174" t="str">
        <f>VLOOKUP(A91,'FFGym Clubs'!A:A,1,FALSE)</f>
        <v>CLUB GYMNIQUE ERMONT</v>
      </c>
    </row>
    <row r="92" spans="1:4" x14ac:dyDescent="0.35">
      <c r="A92" s="175" t="s">
        <v>325</v>
      </c>
      <c r="B92" s="175" t="s">
        <v>326</v>
      </c>
      <c r="C92" s="175" t="s">
        <v>327</v>
      </c>
      <c r="D92" s="174" t="str">
        <f>VLOOKUP(A92,'FFGym Clubs'!A:A,1,FALSE)</f>
        <v>CLUB GYMNIQUE LANGROIS</v>
      </c>
    </row>
    <row r="93" spans="1:4" x14ac:dyDescent="0.35">
      <c r="A93" s="175" t="s">
        <v>328</v>
      </c>
      <c r="B93" s="175" t="s">
        <v>329</v>
      </c>
      <c r="C93" s="175" t="s">
        <v>330</v>
      </c>
      <c r="D93" s="174" t="str">
        <f>VLOOKUP(A93,'FFGym Clubs'!A:A,1,FALSE)</f>
        <v>CLUB GYMNIQUE RILLIEUX</v>
      </c>
    </row>
    <row r="94" spans="1:4" x14ac:dyDescent="0.35">
      <c r="A94" s="175" t="s">
        <v>331</v>
      </c>
      <c r="B94" s="175" t="s">
        <v>332</v>
      </c>
      <c r="C94" s="175" t="s">
        <v>333</v>
      </c>
      <c r="D94" s="174" t="str">
        <f>VLOOKUP(A94,'FFGym Clubs'!A:A,1,FALSE)</f>
        <v>CLUB L'ISLOIS DE GYMNASTIQUE</v>
      </c>
    </row>
    <row r="95" spans="1:4" x14ac:dyDescent="0.35">
      <c r="A95" s="175" t="s">
        <v>334</v>
      </c>
      <c r="B95" s="175" t="s">
        <v>335</v>
      </c>
      <c r="C95" s="175" t="s">
        <v>336</v>
      </c>
      <c r="D95" s="174" t="str">
        <f>VLOOKUP(A95,'FFGym Clubs'!A:A,1,FALSE)</f>
        <v>CLUB MARIGNANAIS DES SPORTS DE GYMNASTIQUE</v>
      </c>
    </row>
    <row r="96" spans="1:4" x14ac:dyDescent="0.35">
      <c r="A96" s="175" t="s">
        <v>337</v>
      </c>
      <c r="B96" s="175" t="s">
        <v>338</v>
      </c>
      <c r="C96" s="175" t="s">
        <v>339</v>
      </c>
      <c r="D96" s="174" t="str">
        <f>VLOOKUP(A96,'FFGym Clubs'!A:A,1,FALSE)</f>
        <v>CLUB OLYMPIQUE MULTISPORTS BAGNEUX</v>
      </c>
    </row>
    <row r="97" spans="1:4" x14ac:dyDescent="0.35">
      <c r="A97" s="175" t="s">
        <v>340</v>
      </c>
      <c r="B97" s="175" t="s">
        <v>341</v>
      </c>
      <c r="C97" s="175" t="s">
        <v>342</v>
      </c>
      <c r="D97" s="174" t="str">
        <f>VLOOKUP(A97,'FFGym Clubs'!A:A,1,FALSE)</f>
        <v>CLUB SPORTIF ARTISTIQUE DE LA DEFENSE - CHATELLERAULT</v>
      </c>
    </row>
    <row r="98" spans="1:4" x14ac:dyDescent="0.35">
      <c r="A98" s="175" t="s">
        <v>343</v>
      </c>
      <c r="B98" s="175" t="s">
        <v>344</v>
      </c>
      <c r="C98" s="175" t="s">
        <v>345</v>
      </c>
      <c r="D98" s="174" t="str">
        <f>VLOOKUP(A98,'FFGym Clubs'!A:A,1,FALSE)</f>
        <v>CLUB SPORTIF BETTON</v>
      </c>
    </row>
    <row r="99" spans="1:4" x14ac:dyDescent="0.35">
      <c r="A99" s="175" t="s">
        <v>346</v>
      </c>
      <c r="B99" s="175" t="s">
        <v>347</v>
      </c>
      <c r="C99" s="175" t="s">
        <v>348</v>
      </c>
      <c r="D99" s="174" t="str">
        <f>VLOOKUP(A99,'FFGym Clubs'!A:A,1,FALSE)</f>
        <v>CLUB SPORTIF DE MARDEUIL</v>
      </c>
    </row>
    <row r="100" spans="1:4" x14ac:dyDescent="0.35">
      <c r="A100" s="175" t="s">
        <v>349</v>
      </c>
      <c r="B100" s="175" t="s">
        <v>350</v>
      </c>
      <c r="C100" s="175" t="s">
        <v>351</v>
      </c>
      <c r="D100" s="174" t="str">
        <f>VLOOKUP(A100,'FFGym Clubs'!A:A,1,FALSE)</f>
        <v>CLUB SPORTIF MUNICIPAL DE GYMNASTIQUE EPINAY SOUS SENART</v>
      </c>
    </row>
    <row r="101" spans="1:4" x14ac:dyDescent="0.35">
      <c r="A101" s="175" t="s">
        <v>352</v>
      </c>
      <c r="B101" s="175" t="s">
        <v>353</v>
      </c>
      <c r="C101" s="175" t="s">
        <v>354</v>
      </c>
      <c r="D101" s="174" t="e">
        <f>VLOOKUP(A101,'FFGym Clubs'!A:A,1,FALSE)</f>
        <v>#N/A</v>
      </c>
    </row>
    <row r="102" spans="1:4" x14ac:dyDescent="0.35">
      <c r="A102" s="175" t="s">
        <v>355</v>
      </c>
      <c r="B102" s="175" t="s">
        <v>356</v>
      </c>
      <c r="C102" s="175" t="s">
        <v>357</v>
      </c>
      <c r="D102" s="174" t="str">
        <f>VLOOKUP(A102,'FFGym Clubs'!A:A,1,FALSE)</f>
        <v>CLUB SPORTIF VILLEPINTE GYMNASTIQUE</v>
      </c>
    </row>
    <row r="103" spans="1:4" x14ac:dyDescent="0.35">
      <c r="A103" s="175" t="s">
        <v>358</v>
      </c>
      <c r="B103" s="175" t="s">
        <v>359</v>
      </c>
      <c r="C103" s="175" t="s">
        <v>360</v>
      </c>
      <c r="D103" s="174" t="e">
        <f>VLOOKUP(A103,'FFGym Clubs'!A:A,1,FALSE)</f>
        <v>#N/A</v>
      </c>
    </row>
    <row r="104" spans="1:4" x14ac:dyDescent="0.35">
      <c r="A104" s="175" t="s">
        <v>361</v>
      </c>
      <c r="B104" s="175" t="s">
        <v>362</v>
      </c>
      <c r="C104" s="175" t="s">
        <v>363</v>
      </c>
      <c r="D104" s="174" t="e">
        <f>VLOOKUP(A104,'FFGym Clubs'!A:A,1,FALSE)</f>
        <v>#N/A</v>
      </c>
    </row>
    <row r="105" spans="1:4" x14ac:dyDescent="0.35">
      <c r="A105" s="175" t="s">
        <v>364</v>
      </c>
      <c r="B105" s="175" t="s">
        <v>365</v>
      </c>
      <c r="C105" s="175" t="s">
        <v>366</v>
      </c>
      <c r="D105" s="174" t="str">
        <f>VLOOKUP(A105,'FFGym Clubs'!A:A,1,FALSE)</f>
        <v>DEFENSE AMBLAINVILLE</v>
      </c>
    </row>
    <row r="106" spans="1:4" x14ac:dyDescent="0.35">
      <c r="A106" s="175" t="s">
        <v>367</v>
      </c>
      <c r="B106" s="175" t="s">
        <v>368</v>
      </c>
      <c r="C106" s="175" t="s">
        <v>369</v>
      </c>
      <c r="D106" s="174" t="str">
        <f>VLOOKUP(A106,'FFGym Clubs'!A:A,1,FALSE)</f>
        <v>DINARD-GYM</v>
      </c>
    </row>
    <row r="107" spans="1:4" x14ac:dyDescent="0.35">
      <c r="A107" s="175" t="s">
        <v>370</v>
      </c>
      <c r="B107" s="175" t="s">
        <v>371</v>
      </c>
      <c r="C107" s="175" t="s">
        <v>372</v>
      </c>
      <c r="D107" s="174" t="str">
        <f>VLOOKUP(A107,'FFGym Clubs'!A:A,1,FALSE)</f>
        <v>E. S. M. G-O</v>
      </c>
    </row>
    <row r="108" spans="1:4" x14ac:dyDescent="0.35">
      <c r="A108" s="175" t="s">
        <v>373</v>
      </c>
      <c r="B108" s="175" t="s">
        <v>374</v>
      </c>
      <c r="C108" s="175" t="s">
        <v>375</v>
      </c>
      <c r="D108" s="174" t="str">
        <f>VLOOKUP(A108,'FFGym Clubs'!A:A,1,FALSE)</f>
        <v>E.S.M. GYM CHALLANS</v>
      </c>
    </row>
    <row r="109" spans="1:4" x14ac:dyDescent="0.35">
      <c r="A109" s="175" t="s">
        <v>376</v>
      </c>
      <c r="B109" s="175" t="s">
        <v>377</v>
      </c>
      <c r="C109" s="175" t="s">
        <v>378</v>
      </c>
      <c r="D109" s="174" t="str">
        <f>VLOOKUP(A109,'FFGym Clubs'!A:A,1,FALSE)</f>
        <v>ELAN GYMNIQUE DE BLAGNAC</v>
      </c>
    </row>
    <row r="110" spans="1:4" x14ac:dyDescent="0.35">
      <c r="A110" s="175" t="s">
        <v>379</v>
      </c>
      <c r="B110" s="175" t="s">
        <v>380</v>
      </c>
      <c r="C110" s="175" t="s">
        <v>381</v>
      </c>
      <c r="D110" s="174" t="str">
        <f>VLOOKUP(A110,'FFGym Clubs'!A:A,1,FALSE)</f>
        <v>ELAN GYMNIQUE DE SEVRAN</v>
      </c>
    </row>
    <row r="111" spans="1:4" x14ac:dyDescent="0.35">
      <c r="A111" s="175" t="s">
        <v>382</v>
      </c>
      <c r="B111" s="175" t="s">
        <v>383</v>
      </c>
      <c r="C111" s="175" t="s">
        <v>384</v>
      </c>
      <c r="D111" s="174" t="str">
        <f>VLOOKUP(A111,'FFGym Clubs'!A:A,1,FALSE)</f>
        <v>ELAN MORTAGNAIS</v>
      </c>
    </row>
    <row r="112" spans="1:4" x14ac:dyDescent="0.35">
      <c r="A112" s="175" t="s">
        <v>385</v>
      </c>
      <c r="B112" s="175" t="s">
        <v>386</v>
      </c>
      <c r="C112" s="175" t="s">
        <v>387</v>
      </c>
      <c r="D112" s="174" t="str">
        <f>VLOOKUP(A112,'FFGym Clubs'!A:A,1,FALSE)</f>
        <v>ELGAR GYM</v>
      </c>
    </row>
    <row r="113" spans="1:4" x14ac:dyDescent="0.35">
      <c r="A113" s="175" t="s">
        <v>388</v>
      </c>
      <c r="B113" s="175" t="s">
        <v>389</v>
      </c>
      <c r="C113" s="175" t="s">
        <v>390</v>
      </c>
      <c r="D113" s="174" t="str">
        <f>VLOOKUP(A113,'FFGym Clubs'!A:A,1,FALSE)</f>
        <v>ELITE GYM VILLEFRANCHE</v>
      </c>
    </row>
    <row r="114" spans="1:4" x14ac:dyDescent="0.35">
      <c r="A114" s="175" t="s">
        <v>391</v>
      </c>
      <c r="B114" s="175" t="s">
        <v>392</v>
      </c>
      <c r="C114" s="175" t="s">
        <v>393</v>
      </c>
      <c r="D114" s="174" t="str">
        <f>VLOOKUP(A114,'FFGym Clubs'!A:A,1,FALSE)</f>
        <v>ENFANCE ET GYMNASTIQUE DE DIEUZE</v>
      </c>
    </row>
    <row r="115" spans="1:4" x14ac:dyDescent="0.35">
      <c r="A115" s="175" t="s">
        <v>394</v>
      </c>
      <c r="B115" s="175" t="s">
        <v>395</v>
      </c>
      <c r="C115" s="175" t="s">
        <v>396</v>
      </c>
      <c r="D115" s="174" t="str">
        <f>VLOOKUP(A115,'FFGym Clubs'!A:A,1,FALSE)</f>
        <v>ENFANTS DU REVARD AIX LES BAINS</v>
      </c>
    </row>
    <row r="116" spans="1:4" x14ac:dyDescent="0.35">
      <c r="A116" s="175" t="s">
        <v>397</v>
      </c>
      <c r="B116" s="175" t="s">
        <v>398</v>
      </c>
      <c r="C116" s="175" t="s">
        <v>399</v>
      </c>
      <c r="D116" s="174" t="str">
        <f>VLOOKUP(A116,'FFGym Clubs'!A:A,1,FALSE)</f>
        <v>ENTENTE GYMNIQUE DEODATIENNE</v>
      </c>
    </row>
    <row r="117" spans="1:4" x14ac:dyDescent="0.35">
      <c r="A117" s="175" t="s">
        <v>400</v>
      </c>
      <c r="B117" s="175" t="s">
        <v>401</v>
      </c>
      <c r="C117" s="175" t="s">
        <v>402</v>
      </c>
      <c r="D117" s="174" t="str">
        <f>VLOOKUP(A117,'FFGym Clubs'!A:A,1,FALSE)</f>
        <v>ENTENTE GYMNIQUE ETAMPES - SECTION GYMNASTIQUE</v>
      </c>
    </row>
    <row r="118" spans="1:4" x14ac:dyDescent="0.35">
      <c r="A118" s="175" t="s">
        <v>403</v>
      </c>
      <c r="B118" s="175" t="s">
        <v>404</v>
      </c>
      <c r="C118" s="175" t="s">
        <v>405</v>
      </c>
      <c r="D118" s="174" t="e">
        <f>VLOOKUP(A118,'FFGym Clubs'!A:A,1,FALSE)</f>
        <v>#N/A</v>
      </c>
    </row>
    <row r="119" spans="1:4" x14ac:dyDescent="0.35">
      <c r="A119" s="175" t="s">
        <v>406</v>
      </c>
      <c r="B119" s="175" t="s">
        <v>407</v>
      </c>
      <c r="C119" s="175" t="s">
        <v>408</v>
      </c>
      <c r="D119" s="174" t="str">
        <f>VLOOKUP(A119,'FFGym Clubs'!A:A,1,FALSE)</f>
        <v>ENTENTE GYMNIQUE LA ROSE BLEUE</v>
      </c>
    </row>
    <row r="120" spans="1:4" x14ac:dyDescent="0.35">
      <c r="A120" s="175" t="s">
        <v>409</v>
      </c>
      <c r="B120" s="175" t="s">
        <v>410</v>
      </c>
      <c r="C120" s="175" t="s">
        <v>411</v>
      </c>
      <c r="D120" s="174" t="str">
        <f>VLOOKUP(A120,'FFGym Clubs'!A:A,1,FALSE)</f>
        <v>ENTENTE SPORTIVE DE BRUGES</v>
      </c>
    </row>
    <row r="121" spans="1:4" x14ac:dyDescent="0.35">
      <c r="A121" s="175" t="s">
        <v>412</v>
      </c>
      <c r="B121" s="175" t="s">
        <v>413</v>
      </c>
      <c r="C121" s="175" t="s">
        <v>414</v>
      </c>
      <c r="D121" s="174" t="str">
        <f>VLOOKUP(A121,'FFGym Clubs'!A:A,1,FALSE)</f>
        <v>ENTENTE SPORTIVE FALAISIENNE GYMNASTIQUE</v>
      </c>
    </row>
    <row r="122" spans="1:4" x14ac:dyDescent="0.35">
      <c r="A122" s="175" t="s">
        <v>415</v>
      </c>
      <c r="B122" s="175" t="s">
        <v>416</v>
      </c>
      <c r="C122" s="175" t="s">
        <v>417</v>
      </c>
      <c r="D122" s="174" t="e">
        <f>VLOOKUP(A122,'FFGym Clubs'!A:A,1,FALSE)</f>
        <v>#N/A</v>
      </c>
    </row>
    <row r="123" spans="1:4" x14ac:dyDescent="0.35">
      <c r="A123" s="175" t="s">
        <v>418</v>
      </c>
      <c r="B123" s="175" t="s">
        <v>419</v>
      </c>
      <c r="C123" s="175" t="s">
        <v>420</v>
      </c>
      <c r="D123" s="174" t="str">
        <f>VLOOKUP(A123,'FFGym Clubs'!A:A,1,FALSE)</f>
        <v>ESPERANCE DE VIGNEUX</v>
      </c>
    </row>
    <row r="124" spans="1:4" x14ac:dyDescent="0.35">
      <c r="A124" s="175" t="s">
        <v>421</v>
      </c>
      <c r="B124" s="175" t="s">
        <v>422</v>
      </c>
      <c r="C124" s="175" t="s">
        <v>423</v>
      </c>
      <c r="D124" s="174" t="str">
        <f>VLOOKUP(A124,'FFGym Clubs'!A:A,1,FALSE)</f>
        <v>ESPERANCE D'OISSEL</v>
      </c>
    </row>
    <row r="125" spans="1:4" x14ac:dyDescent="0.35">
      <c r="A125" s="175" t="s">
        <v>424</v>
      </c>
      <c r="B125" s="175" t="s">
        <v>425</v>
      </c>
      <c r="C125" s="175" t="s">
        <v>426</v>
      </c>
      <c r="D125" s="174" t="str">
        <f>VLOOKUP(A125,'FFGym Clubs'!A:A,1,FALSE)</f>
        <v>ESPERANCE MONTATAIRE</v>
      </c>
    </row>
    <row r="126" spans="1:4" x14ac:dyDescent="0.35">
      <c r="A126" s="175" t="s">
        <v>427</v>
      </c>
      <c r="B126" s="175" t="s">
        <v>428</v>
      </c>
      <c r="C126" s="175" t="s">
        <v>429</v>
      </c>
      <c r="D126" s="174" t="str">
        <f>VLOOKUP(A126,'FFGym Clubs'!A:A,1,FALSE)</f>
        <v>ESPERANCE ST LEGER GYMNASTIQUE</v>
      </c>
    </row>
    <row r="127" spans="1:4" x14ac:dyDescent="0.35">
      <c r="A127" s="175" t="s">
        <v>430</v>
      </c>
      <c r="B127" s="175" t="s">
        <v>431</v>
      </c>
      <c r="C127" s="175" t="s">
        <v>432</v>
      </c>
      <c r="D127" s="174" t="e">
        <f>VLOOKUP(A127,'FFGym Clubs'!A:A,1,FALSE)</f>
        <v>#N/A</v>
      </c>
    </row>
    <row r="128" spans="1:4" x14ac:dyDescent="0.35">
      <c r="A128" s="175" t="s">
        <v>433</v>
      </c>
      <c r="B128" s="175" t="s">
        <v>434</v>
      </c>
      <c r="C128" s="175" t="s">
        <v>435</v>
      </c>
      <c r="D128" s="174" t="str">
        <f>VLOOKUP(A128,'FFGym Clubs'!A:A,1,FALSE)</f>
        <v>ETOILE GOUSSAINVILLOISE</v>
      </c>
    </row>
    <row r="129" spans="1:4" x14ac:dyDescent="0.35">
      <c r="A129" s="175" t="s">
        <v>436</v>
      </c>
      <c r="B129" s="175" t="s">
        <v>437</v>
      </c>
      <c r="C129" s="175" t="s">
        <v>438</v>
      </c>
      <c r="D129" s="174" t="str">
        <f>VLOOKUP(A129,'FFGym Clubs'!A:A,1,FALSE)</f>
        <v>ETOILE GYMNIQUE DE COLOMIERS</v>
      </c>
    </row>
    <row r="130" spans="1:4" x14ac:dyDescent="0.35">
      <c r="A130" s="175" t="s">
        <v>439</v>
      </c>
      <c r="B130" s="175" t="s">
        <v>440</v>
      </c>
      <c r="C130" s="175" t="s">
        <v>441</v>
      </c>
      <c r="D130" s="174" t="str">
        <f>VLOOKUP(A130,'FFGym Clubs'!A:A,1,FALSE)</f>
        <v xml:space="preserve">ÉTOILE GYMNIQUE ONZAINOISE </v>
      </c>
    </row>
    <row r="131" spans="1:4" x14ac:dyDescent="0.35">
      <c r="A131" s="175" t="s">
        <v>442</v>
      </c>
      <c r="B131" s="175" t="s">
        <v>443</v>
      </c>
      <c r="C131" s="175" t="s">
        <v>444</v>
      </c>
      <c r="D131" s="174" t="str">
        <f>VLOOKUP(A131,'FFGym Clubs'!A:A,1,FALSE)</f>
        <v>ETOILE PARTHENAISIENNE</v>
      </c>
    </row>
    <row r="132" spans="1:4" x14ac:dyDescent="0.35">
      <c r="A132" s="175" t="s">
        <v>445</v>
      </c>
      <c r="B132" s="175" t="s">
        <v>446</v>
      </c>
      <c r="C132" s="175" t="s">
        <v>447</v>
      </c>
      <c r="D132" s="174" t="str">
        <f>VLOOKUP(A132,'FFGym Clubs'!A:A,1,FALSE)</f>
        <v>ETOILE SAINT AMANDOISE</v>
      </c>
    </row>
    <row r="133" spans="1:4" x14ac:dyDescent="0.35">
      <c r="A133" s="175" t="s">
        <v>448</v>
      </c>
      <c r="B133" s="175" t="s">
        <v>449</v>
      </c>
      <c r="C133" s="175" t="s">
        <v>450</v>
      </c>
      <c r="D133" s="174" t="str">
        <f>VLOOKUP(A133,'FFGym Clubs'!A:A,1,FALSE)</f>
        <v>ETOILE SPORTIVE GYMNASTIQUE CHATEAU LANDON</v>
      </c>
    </row>
    <row r="134" spans="1:4" x14ac:dyDescent="0.35">
      <c r="A134" s="175" t="s">
        <v>451</v>
      </c>
      <c r="B134" s="175" t="s">
        <v>452</v>
      </c>
      <c r="C134" s="175" t="s">
        <v>453</v>
      </c>
      <c r="D134" s="174" t="str">
        <f>VLOOKUP(A134,'FFGym Clubs'!A:A,1,FALSE)</f>
        <v>ETOILE SPORTIVE SANVIGNES</v>
      </c>
    </row>
    <row r="135" spans="1:4" x14ac:dyDescent="0.35">
      <c r="A135" s="175" t="s">
        <v>454</v>
      </c>
      <c r="B135" s="175" t="s">
        <v>455</v>
      </c>
      <c r="C135" s="175" t="s">
        <v>456</v>
      </c>
      <c r="D135" s="174" t="str">
        <f>VLOOKUP(A135,'FFGym Clubs'!A:A,1,FALSE)</f>
        <v>ETOILE SPORTIVE ST MARCELLOISE SUD MINERVOIS</v>
      </c>
    </row>
    <row r="136" spans="1:4" x14ac:dyDescent="0.35">
      <c r="A136" s="175" t="s">
        <v>457</v>
      </c>
      <c r="B136" s="175" t="s">
        <v>458</v>
      </c>
      <c r="C136" s="175" t="s">
        <v>459</v>
      </c>
      <c r="D136" s="174" t="str">
        <f>VLOOKUP(A136,'FFGym Clubs'!A:A,1,FALSE)</f>
        <v>EVASION SPORTIVE ET CULTURELLE PAR L'ANIMATION ET LES LOISIRS GYMNIQUES</v>
      </c>
    </row>
    <row r="137" spans="1:4" x14ac:dyDescent="0.35">
      <c r="A137" s="175" t="s">
        <v>460</v>
      </c>
      <c r="B137" s="175" t="s">
        <v>461</v>
      </c>
      <c r="C137" s="175" t="s">
        <v>462</v>
      </c>
      <c r="D137" s="174" t="str">
        <f>VLOOKUP(A137,'FFGym Clubs'!A:A,1,FALSE)</f>
        <v>EVOLUTION MORTEAU</v>
      </c>
    </row>
    <row r="138" spans="1:4" x14ac:dyDescent="0.35">
      <c r="A138" s="175" t="s">
        <v>463</v>
      </c>
      <c r="B138" s="175" t="s">
        <v>464</v>
      </c>
      <c r="C138" s="175" t="s">
        <v>283</v>
      </c>
      <c r="D138" s="174" t="e">
        <f>VLOOKUP(A138,'FFGym Clubs'!A:A,1,FALSE)</f>
        <v>#N/A</v>
      </c>
    </row>
    <row r="139" spans="1:4" x14ac:dyDescent="0.35">
      <c r="A139" s="175" t="s">
        <v>465</v>
      </c>
      <c r="B139" s="175" t="s">
        <v>466</v>
      </c>
      <c r="C139" s="175" t="s">
        <v>467</v>
      </c>
      <c r="D139" s="174" t="e">
        <f>VLOOKUP(A139,'FFGym Clubs'!A:A,1,FALSE)</f>
        <v>#N/A</v>
      </c>
    </row>
    <row r="140" spans="1:4" x14ac:dyDescent="0.35">
      <c r="A140" s="175" t="s">
        <v>468</v>
      </c>
      <c r="B140" s="175" t="s">
        <v>469</v>
      </c>
      <c r="C140" s="175" t="s">
        <v>470</v>
      </c>
      <c r="D140" s="174" t="str">
        <f>VLOOKUP(A140,'FFGym Clubs'!A:A,1,FALSE)</f>
        <v>FOIX ATHLETIC CLUB</v>
      </c>
    </row>
    <row r="141" spans="1:4" x14ac:dyDescent="0.35">
      <c r="A141" s="175" t="s">
        <v>471</v>
      </c>
      <c r="B141" s="175" t="s">
        <v>472</v>
      </c>
      <c r="C141" s="175" t="s">
        <v>473</v>
      </c>
      <c r="D141" s="174" t="str">
        <f>VLOOKUP(A141,'FFGym Clubs'!A:A,1,FALSE)</f>
        <v>FONTENILLES GYM</v>
      </c>
    </row>
    <row r="142" spans="1:4" x14ac:dyDescent="0.35">
      <c r="A142" s="175" t="s">
        <v>474</v>
      </c>
      <c r="B142" s="175" t="s">
        <v>475</v>
      </c>
      <c r="C142" s="175" t="s">
        <v>476</v>
      </c>
      <c r="D142" s="174" t="str">
        <f>VLOOKUP(A142,'FFGym Clubs'!A:A,1,FALSE)</f>
        <v>GINNASTICA CORSU DI U PAESE AIACCINU</v>
      </c>
    </row>
    <row r="143" spans="1:4" x14ac:dyDescent="0.35">
      <c r="A143" s="175" t="s">
        <v>477</v>
      </c>
      <c r="B143" s="175" t="s">
        <v>478</v>
      </c>
      <c r="C143" s="175" t="s">
        <v>479</v>
      </c>
      <c r="D143" s="174" t="str">
        <f>VLOOKUP(A143,'FFGym Clubs'!A:A,1,FALSE)</f>
        <v>GIVRE EN MAI</v>
      </c>
    </row>
    <row r="144" spans="1:4" x14ac:dyDescent="0.35">
      <c r="A144" s="175" t="s">
        <v>480</v>
      </c>
      <c r="B144" s="175" t="s">
        <v>481</v>
      </c>
      <c r="C144" s="175" t="s">
        <v>482</v>
      </c>
      <c r="D144" s="174" t="str">
        <f>VLOOKUP(A144,'FFGym Clubs'!A:A,1,FALSE)</f>
        <v>GRENOBLE GYM</v>
      </c>
    </row>
    <row r="145" spans="1:4" x14ac:dyDescent="0.35">
      <c r="A145" s="175" t="s">
        <v>483</v>
      </c>
      <c r="B145" s="175" t="s">
        <v>484</v>
      </c>
      <c r="C145" s="175" t="s">
        <v>485</v>
      </c>
      <c r="D145" s="174" t="e">
        <f>VLOOKUP(A145,'FFGym Clubs'!A:A,1,FALSE)</f>
        <v>#N/A</v>
      </c>
    </row>
    <row r="146" spans="1:4" x14ac:dyDescent="0.35">
      <c r="A146" s="175" t="s">
        <v>486</v>
      </c>
      <c r="B146" s="175" t="s">
        <v>487</v>
      </c>
      <c r="C146" s="175" t="s">
        <v>488</v>
      </c>
      <c r="D146" s="174" t="str">
        <f>VLOOKUP(A146,'FFGym Clubs'!A:A,1,FALSE)</f>
        <v>GYM 2000 LA FARLEDE</v>
      </c>
    </row>
    <row r="147" spans="1:4" x14ac:dyDescent="0.35">
      <c r="A147" s="175" t="s">
        <v>489</v>
      </c>
      <c r="B147" s="175" t="s">
        <v>490</v>
      </c>
      <c r="C147" s="175" t="s">
        <v>491</v>
      </c>
      <c r="D147" s="174" t="e">
        <f>VLOOKUP(A147,'FFGym Clubs'!A:A,1,FALSE)</f>
        <v>#N/A</v>
      </c>
    </row>
    <row r="148" spans="1:4" x14ac:dyDescent="0.35">
      <c r="A148" s="175" t="s">
        <v>492</v>
      </c>
      <c r="B148" s="175" t="s">
        <v>493</v>
      </c>
      <c r="C148" s="175" t="s">
        <v>494</v>
      </c>
      <c r="D148" s="174" t="str">
        <f>VLOOKUP(A148,'FFGym Clubs'!A:A,1,FALSE)</f>
        <v>GYM CLUB DE LECOUSSE</v>
      </c>
    </row>
    <row r="149" spans="1:4" x14ac:dyDescent="0.35">
      <c r="A149" s="175" t="s">
        <v>495</v>
      </c>
      <c r="B149" s="175" t="s">
        <v>496</v>
      </c>
      <c r="C149" s="175" t="s">
        <v>497</v>
      </c>
      <c r="D149" s="174" t="str">
        <f>VLOOKUP(A149,'FFGym Clubs'!A:A,1,FALSE)</f>
        <v>GYM CLUB DU PERREUX</v>
      </c>
    </row>
    <row r="150" spans="1:4" x14ac:dyDescent="0.35">
      <c r="A150" s="175" t="s">
        <v>498</v>
      </c>
      <c r="B150" s="175" t="s">
        <v>499</v>
      </c>
      <c r="C150" s="175" t="s">
        <v>500</v>
      </c>
      <c r="D150" s="174" t="str">
        <f>VLOOKUP(A150,'FFGym Clubs'!A:A,1,FALSE)</f>
        <v>GYM CLUB NUEIL LES AUBIERS</v>
      </c>
    </row>
    <row r="151" spans="1:4" x14ac:dyDescent="0.35">
      <c r="A151" s="175" t="s">
        <v>501</v>
      </c>
      <c r="B151" s="175" t="s">
        <v>502</v>
      </c>
      <c r="C151" s="175" t="s">
        <v>503</v>
      </c>
      <c r="D151" s="174" t="str">
        <f>VLOOKUP(A151,'FFGym Clubs'!A:A,1,FALSE)</f>
        <v>GYM CLUB POSSESSION</v>
      </c>
    </row>
    <row r="152" spans="1:4" x14ac:dyDescent="0.35">
      <c r="A152" s="175" t="s">
        <v>504</v>
      </c>
      <c r="B152" s="175" t="s">
        <v>505</v>
      </c>
      <c r="C152" s="175" t="s">
        <v>506</v>
      </c>
      <c r="D152" s="174" t="str">
        <f>VLOOKUP(A152,'FFGym Clubs'!A:A,1,FALSE)</f>
        <v>GYM CLUB SUZERAIN</v>
      </c>
    </row>
    <row r="153" spans="1:4" x14ac:dyDescent="0.35">
      <c r="A153" s="175" t="s">
        <v>507</v>
      </c>
      <c r="B153" s="175" t="s">
        <v>508</v>
      </c>
      <c r="C153" s="175" t="s">
        <v>509</v>
      </c>
      <c r="D153" s="174" t="e">
        <f>VLOOKUP(A153,'FFGym Clubs'!A:A,1,FALSE)</f>
        <v>#N/A</v>
      </c>
    </row>
    <row r="154" spans="1:4" x14ac:dyDescent="0.35">
      <c r="A154" s="175" t="s">
        <v>510</v>
      </c>
      <c r="B154" s="175" t="s">
        <v>511</v>
      </c>
      <c r="C154" s="175" t="s">
        <v>512</v>
      </c>
      <c r="D154" s="174" t="str">
        <f>VLOOKUP(A154,'FFGym Clubs'!A:A,1,FALSE)</f>
        <v>GYM et RYTHME CROLLES</v>
      </c>
    </row>
    <row r="155" spans="1:4" x14ac:dyDescent="0.35">
      <c r="A155" s="175" t="s">
        <v>513</v>
      </c>
      <c r="B155" s="175" t="s">
        <v>514</v>
      </c>
      <c r="C155" s="175" t="s">
        <v>515</v>
      </c>
      <c r="D155" s="174" t="str">
        <f>VLOOKUP(A155,'FFGym Clubs'!A:A,1,FALSE)</f>
        <v>GYM L AIGLE</v>
      </c>
    </row>
    <row r="156" spans="1:4" x14ac:dyDescent="0.35">
      <c r="A156" s="175" t="s">
        <v>516</v>
      </c>
      <c r="B156" s="175" t="s">
        <v>517</v>
      </c>
      <c r="C156" s="175" t="s">
        <v>518</v>
      </c>
      <c r="D156" s="174" t="str">
        <f>VLOOKUP(A156,'FFGym Clubs'!A:A,1,FALSE)</f>
        <v>GYM OLERON</v>
      </c>
    </row>
    <row r="157" spans="1:4" x14ac:dyDescent="0.35">
      <c r="A157" s="175" t="s">
        <v>519</v>
      </c>
      <c r="B157" s="175" t="s">
        <v>520</v>
      </c>
      <c r="C157" s="175" t="s">
        <v>521</v>
      </c>
      <c r="D157" s="174" t="str">
        <f>VLOOKUP(A157,'FFGym Clubs'!A:A,1,FALSE)</f>
        <v>GYM OLIVET</v>
      </c>
    </row>
    <row r="158" spans="1:4" x14ac:dyDescent="0.35">
      <c r="A158" s="175" t="s">
        <v>522</v>
      </c>
      <c r="B158" s="175" t="s">
        <v>523</v>
      </c>
      <c r="C158" s="175" t="s">
        <v>524</v>
      </c>
      <c r="D158" s="174" t="str">
        <f>VLOOKUP(A158,'FFGym Clubs'!A:A,1,FALSE)</f>
        <v>GYM' PARIS 15</v>
      </c>
    </row>
    <row r="159" spans="1:4" x14ac:dyDescent="0.35">
      <c r="A159" s="175" t="s">
        <v>525</v>
      </c>
      <c r="B159" s="175" t="s">
        <v>526</v>
      </c>
      <c r="C159" s="175" t="s">
        <v>527</v>
      </c>
      <c r="D159" s="174" t="str">
        <f>VLOOKUP(A159,'FFGym Clubs'!A:A,1,FALSE)</f>
        <v>GYM SPORT PAM</v>
      </c>
    </row>
    <row r="160" spans="1:4" x14ac:dyDescent="0.35">
      <c r="A160" s="175" t="s">
        <v>528</v>
      </c>
      <c r="B160" s="175" t="s">
        <v>529</v>
      </c>
      <c r="C160" s="175" t="s">
        <v>530</v>
      </c>
      <c r="D160" s="174" t="str">
        <f>VLOOKUP(A160,'FFGym Clubs'!A:A,1,FALSE)</f>
        <v>GYMNASE MUNICIPAL DE ST VALLIER</v>
      </c>
    </row>
    <row r="161" spans="1:4" x14ac:dyDescent="0.35">
      <c r="A161" s="175" t="s">
        <v>531</v>
      </c>
      <c r="B161" s="175" t="s">
        <v>532</v>
      </c>
      <c r="C161" s="175" t="s">
        <v>533</v>
      </c>
      <c r="D161" s="174" t="str">
        <f>VLOOKUP(A161,'FFGym Clubs'!A:A,1,FALSE)</f>
        <v>GYMNASTE CLUB DE MANDELIEU LA NAPOULE</v>
      </c>
    </row>
    <row r="162" spans="1:4" x14ac:dyDescent="0.35">
      <c r="A162" s="175" t="s">
        <v>534</v>
      </c>
      <c r="B162" s="175" t="s">
        <v>535</v>
      </c>
      <c r="C162" s="175" t="s">
        <v>536</v>
      </c>
      <c r="D162" s="174" t="str">
        <f>VLOOKUP(A162,'FFGym Clubs'!A:A,1,FALSE)</f>
        <v>GYMNASTIQUE CLUB DE CHATEAU GONTIER</v>
      </c>
    </row>
    <row r="163" spans="1:4" x14ac:dyDescent="0.35">
      <c r="A163" s="175" t="s">
        <v>537</v>
      </c>
      <c r="B163" s="175" t="s">
        <v>538</v>
      </c>
      <c r="C163" s="175" t="s">
        <v>539</v>
      </c>
      <c r="D163" s="174" t="str">
        <f>VLOOKUP(A163,'FFGym Clubs'!A:A,1,FALSE)</f>
        <v>GYMNASTIQUE CLUB DE WISSOUS</v>
      </c>
    </row>
    <row r="164" spans="1:4" x14ac:dyDescent="0.35">
      <c r="A164" s="175" t="s">
        <v>540</v>
      </c>
      <c r="B164" s="175" t="s">
        <v>541</v>
      </c>
      <c r="C164" s="175" t="s">
        <v>542</v>
      </c>
      <c r="D164" s="174" t="e">
        <f>VLOOKUP(A164,'FFGym Clubs'!A:A,1,FALSE)</f>
        <v>#N/A</v>
      </c>
    </row>
    <row r="165" spans="1:4" x14ac:dyDescent="0.35">
      <c r="A165" s="175" t="s">
        <v>543</v>
      </c>
      <c r="B165" s="175" t="s">
        <v>544</v>
      </c>
      <c r="C165" s="175" t="s">
        <v>545</v>
      </c>
      <c r="D165" s="174" t="str">
        <f>VLOOKUP(A165,'FFGym Clubs'!A:A,1,FALSE)</f>
        <v>GYMNASTIQUE CLUB MENNECY</v>
      </c>
    </row>
    <row r="166" spans="1:4" x14ac:dyDescent="0.35">
      <c r="A166" s="175" t="s">
        <v>546</v>
      </c>
      <c r="B166" s="175" t="s">
        <v>547</v>
      </c>
      <c r="C166" s="175" t="s">
        <v>548</v>
      </c>
      <c r="D166" s="174" t="e">
        <f>VLOOKUP(A166,'FFGym Clubs'!A:A,1,FALSE)</f>
        <v>#N/A</v>
      </c>
    </row>
    <row r="167" spans="1:4" x14ac:dyDescent="0.35">
      <c r="A167" s="175" t="s">
        <v>549</v>
      </c>
      <c r="B167" s="175" t="s">
        <v>550</v>
      </c>
      <c r="C167" s="175" t="s">
        <v>551</v>
      </c>
      <c r="D167" s="174" t="str">
        <f>VLOOKUP(A167,'FFGym Clubs'!A:A,1,FALSE)</f>
        <v>GYMNASTIQUE SODOBRIENNE DE SUEVRES</v>
      </c>
    </row>
    <row r="168" spans="1:4" x14ac:dyDescent="0.35">
      <c r="A168" s="175" t="s">
        <v>552</v>
      </c>
      <c r="B168" s="175" t="s">
        <v>553</v>
      </c>
      <c r="C168" s="175" t="s">
        <v>554</v>
      </c>
      <c r="D168" s="174" t="str">
        <f>VLOOKUP(A168,'FFGym Clubs'!A:A,1,FALSE)</f>
        <v>GYMNASTIQUE SPORTIVE CHARTRES DE BRETAGNE</v>
      </c>
    </row>
    <row r="169" spans="1:4" x14ac:dyDescent="0.35">
      <c r="A169" s="175" t="s">
        <v>555</v>
      </c>
      <c r="B169" s="175" t="s">
        <v>556</v>
      </c>
      <c r="C169" s="175" t="s">
        <v>557</v>
      </c>
      <c r="D169" s="174" t="str">
        <f>VLOOKUP(A169,'FFGym Clubs'!A:A,1,FALSE)</f>
        <v>GYMNASTIQUE SPORTIVE DE GAP</v>
      </c>
    </row>
    <row r="170" spans="1:4" x14ac:dyDescent="0.35">
      <c r="A170" s="175" t="s">
        <v>558</v>
      </c>
      <c r="B170" s="175" t="s">
        <v>559</v>
      </c>
      <c r="C170" s="175" t="s">
        <v>560</v>
      </c>
      <c r="D170" s="174" t="e">
        <f>VLOOKUP(A170,'FFGym Clubs'!A:A,1,FALSE)</f>
        <v>#N/A</v>
      </c>
    </row>
    <row r="171" spans="1:4" x14ac:dyDescent="0.35">
      <c r="A171" s="175" t="s">
        <v>561</v>
      </c>
      <c r="B171" s="175" t="s">
        <v>562</v>
      </c>
      <c r="C171" s="175" t="s">
        <v>563</v>
      </c>
      <c r="D171" s="174" t="e">
        <f>VLOOKUP(A171,'FFGym Clubs'!A:A,1,FALSE)</f>
        <v>#N/A</v>
      </c>
    </row>
    <row r="172" spans="1:4" x14ac:dyDescent="0.35">
      <c r="A172" s="175" t="s">
        <v>564</v>
      </c>
      <c r="B172" s="175" t="s">
        <v>565</v>
      </c>
      <c r="C172" s="175" t="s">
        <v>566</v>
      </c>
      <c r="D172" s="174" t="str">
        <f>VLOOKUP(A172,'FFGym Clubs'!A:A,1,FALSE)</f>
        <v>HYERES GYM</v>
      </c>
    </row>
    <row r="173" spans="1:4" x14ac:dyDescent="0.35">
      <c r="A173" s="175" t="s">
        <v>567</v>
      </c>
      <c r="B173" s="175" t="s">
        <v>568</v>
      </c>
      <c r="C173" s="175" t="s">
        <v>569</v>
      </c>
      <c r="D173" s="174" t="e">
        <f>VLOOKUP(A173,'FFGym Clubs'!A:A,1,FALSE)</f>
        <v>#N/A</v>
      </c>
    </row>
    <row r="174" spans="1:4" x14ac:dyDescent="0.35">
      <c r="A174" s="175" t="s">
        <v>570</v>
      </c>
      <c r="B174" s="175" t="s">
        <v>571</v>
      </c>
      <c r="C174" s="175" t="s">
        <v>572</v>
      </c>
      <c r="D174" s="174" t="str">
        <f>VLOOKUP(A174,'FFGym Clubs'!A:A,1,FALSE)</f>
        <v>IMPULSION GYM</v>
      </c>
    </row>
    <row r="175" spans="1:4" x14ac:dyDescent="0.35">
      <c r="A175" s="175" t="s">
        <v>573</v>
      </c>
      <c r="B175" s="175" t="s">
        <v>574</v>
      </c>
      <c r="C175" s="175" t="s">
        <v>575</v>
      </c>
      <c r="D175" s="174" t="str">
        <f>VLOOKUP(A175,'FFGym Clubs'!A:A,1,FALSE)</f>
        <v>INDEPENDANTE COMTOISE BESANCON GYMNASTIQUE</v>
      </c>
    </row>
    <row r="176" spans="1:4" x14ac:dyDescent="0.35">
      <c r="A176" s="175" t="s">
        <v>576</v>
      </c>
      <c r="B176" s="175" t="s">
        <v>577</v>
      </c>
      <c r="C176" s="175" t="s">
        <v>578</v>
      </c>
      <c r="D176" s="174" t="e">
        <f>VLOOKUP(A176,'FFGym Clubs'!A:A,1,FALSE)</f>
        <v>#N/A</v>
      </c>
    </row>
    <row r="177" spans="1:4" x14ac:dyDescent="0.35">
      <c r="A177" s="175" t="s">
        <v>579</v>
      </c>
      <c r="B177" s="175" t="s">
        <v>580</v>
      </c>
      <c r="C177" s="175" t="s">
        <v>581</v>
      </c>
      <c r="D177" s="174" t="str">
        <f>VLOOKUP(A177,'FFGym Clubs'!A:A,1,FALSE)</f>
        <v>INFINITY GYMNASTICS VAL D'EUROPE</v>
      </c>
    </row>
    <row r="178" spans="1:4" x14ac:dyDescent="0.35">
      <c r="A178" s="175" t="s">
        <v>582</v>
      </c>
      <c r="B178" s="175" t="s">
        <v>583</v>
      </c>
      <c r="C178" s="175" t="s">
        <v>584</v>
      </c>
      <c r="D178" s="174" t="str">
        <f>VLOOKUP(A178,'FFGym Clubs'!A:A,1,FALSE)</f>
        <v>ISSOLDUNOISE</v>
      </c>
    </row>
    <row r="179" spans="1:4" x14ac:dyDescent="0.35">
      <c r="A179" s="175" t="s">
        <v>585</v>
      </c>
      <c r="B179" s="175" t="s">
        <v>586</v>
      </c>
      <c r="C179" s="175" t="s">
        <v>587</v>
      </c>
      <c r="D179" s="174" t="str">
        <f>VLOOKUP(A179,'FFGym Clubs'!A:A,1,FALSE)</f>
        <v>J3 SPORTS AMILLY GYMNASTIQUE</v>
      </c>
    </row>
    <row r="180" spans="1:4" x14ac:dyDescent="0.35">
      <c r="A180" s="175" t="s">
        <v>588</v>
      </c>
      <c r="B180" s="175" t="s">
        <v>589</v>
      </c>
      <c r="C180" s="175" t="s">
        <v>590</v>
      </c>
      <c r="D180" s="174" t="str">
        <f>VLOOKUP(A180,'FFGym Clubs'!A:A,1,FALSE)</f>
        <v>JEAN ZAY WATTRELOS</v>
      </c>
    </row>
    <row r="181" spans="1:4" x14ac:dyDescent="0.35">
      <c r="A181" s="175" t="s">
        <v>591</v>
      </c>
      <c r="B181" s="175" t="s">
        <v>592</v>
      </c>
      <c r="C181" s="175" t="s">
        <v>593</v>
      </c>
      <c r="D181" s="174" t="str">
        <f>VLOOKUP(A181,'FFGym Clubs'!A:A,1,FALSE)</f>
        <v>JEUNE CRAN CHEVANCEAUX</v>
      </c>
    </row>
    <row r="182" spans="1:4" x14ac:dyDescent="0.35">
      <c r="A182" s="175" t="s">
        <v>594</v>
      </c>
      <c r="B182" s="175" t="s">
        <v>595</v>
      </c>
      <c r="C182" s="175" t="s">
        <v>596</v>
      </c>
      <c r="D182" s="174" t="str">
        <f>VLOOKUP(A182,'FFGym Clubs'!A:A,1,FALSE)</f>
        <v>JEUNESSE SPORTIVE ANGOULEME</v>
      </c>
    </row>
    <row r="183" spans="1:4" x14ac:dyDescent="0.35">
      <c r="A183" s="175" t="s">
        <v>597</v>
      </c>
      <c r="B183" s="175" t="s">
        <v>598</v>
      </c>
      <c r="C183" s="175" t="s">
        <v>599</v>
      </c>
      <c r="D183" s="174" t="e">
        <f>VLOOKUP(A183,'FFGym Clubs'!A:A,1,FALSE)</f>
        <v>#N/A</v>
      </c>
    </row>
    <row r="184" spans="1:4" x14ac:dyDescent="0.35">
      <c r="A184" s="175" t="s">
        <v>600</v>
      </c>
      <c r="B184" s="175" t="s">
        <v>601</v>
      </c>
      <c r="C184" s="175" t="s">
        <v>602</v>
      </c>
      <c r="D184" s="174" t="e">
        <f>VLOOKUP(A184,'FFGym Clubs'!A:A,1,FALSE)</f>
        <v>#N/A</v>
      </c>
    </row>
    <row r="185" spans="1:4" x14ac:dyDescent="0.35">
      <c r="A185" s="175" t="s">
        <v>603</v>
      </c>
      <c r="B185" s="175" t="s">
        <v>604</v>
      </c>
      <c r="C185" s="175" t="s">
        <v>605</v>
      </c>
      <c r="D185" s="174" t="str">
        <f>VLOOKUP(A185,'FFGym Clubs'!A:A,1,FALSE)</f>
        <v>KEWENN GYMNASTIQUE</v>
      </c>
    </row>
    <row r="186" spans="1:4" x14ac:dyDescent="0.35">
      <c r="A186" s="175" t="s">
        <v>606</v>
      </c>
      <c r="B186" s="175" t="s">
        <v>607</v>
      </c>
      <c r="C186" s="175" t="s">
        <v>608</v>
      </c>
      <c r="D186" s="174" t="str">
        <f>VLOOKUP(A186,'FFGym Clubs'!A:A,1,FALSE)</f>
        <v>L OLYMPIQUE GRANDE SYNTHE</v>
      </c>
    </row>
    <row r="187" spans="1:4" x14ac:dyDescent="0.35">
      <c r="A187" s="175" t="s">
        <v>609</v>
      </c>
      <c r="B187" s="175" t="s">
        <v>610</v>
      </c>
      <c r="C187" s="175" t="s">
        <v>611</v>
      </c>
      <c r="D187" s="174" t="str">
        <f>VLOOKUP(A187,'FFGym Clubs'!A:A,1,FALSE)</f>
        <v>LA BELLERIVOISE</v>
      </c>
    </row>
    <row r="188" spans="1:4" x14ac:dyDescent="0.35">
      <c r="A188" s="175" t="s">
        <v>612</v>
      </c>
      <c r="B188" s="175" t="s">
        <v>613</v>
      </c>
      <c r="C188" s="175" t="s">
        <v>614</v>
      </c>
      <c r="D188" s="174" t="str">
        <f>VLOOKUP(A188,'FFGym Clubs'!A:A,1,FALSE)</f>
        <v>LA BIGOURDANE TARBES</v>
      </c>
    </row>
    <row r="189" spans="1:4" x14ac:dyDescent="0.35">
      <c r="A189" s="175" t="s">
        <v>615</v>
      </c>
      <c r="B189" s="175" t="s">
        <v>616</v>
      </c>
      <c r="C189" s="175" t="s">
        <v>617</v>
      </c>
      <c r="D189" s="174" t="str">
        <f>VLOOKUP(A189,'FFGym Clubs'!A:A,1,FALSE)</f>
        <v>LA BLESOISE</v>
      </c>
    </row>
    <row r="190" spans="1:4" x14ac:dyDescent="0.35">
      <c r="A190" s="175" t="s">
        <v>618</v>
      </c>
      <c r="B190" s="175" t="s">
        <v>619</v>
      </c>
      <c r="C190" s="175" t="s">
        <v>620</v>
      </c>
      <c r="D190" s="174" t="str">
        <f>VLOOKUP(A190,'FFGym Clubs'!A:A,1,FALSE)</f>
        <v>LA BOURBONNAISE</v>
      </c>
    </row>
    <row r="191" spans="1:4" x14ac:dyDescent="0.35">
      <c r="A191" s="175" t="s">
        <v>621</v>
      </c>
      <c r="B191" s="175" t="s">
        <v>622</v>
      </c>
      <c r="C191" s="175" t="s">
        <v>623</v>
      </c>
      <c r="D191" s="174" t="str">
        <f>VLOOKUP(A191,'FFGym Clubs'!A:A,1,FALSE)</f>
        <v>LA BRESSAUDE</v>
      </c>
    </row>
    <row r="192" spans="1:4" x14ac:dyDescent="0.35">
      <c r="A192" s="175" t="s">
        <v>624</v>
      </c>
      <c r="B192" s="175" t="s">
        <v>625</v>
      </c>
      <c r="C192" s="175" t="s">
        <v>626</v>
      </c>
      <c r="D192" s="174" t="e">
        <f>VLOOKUP(A192,'FFGym Clubs'!A:A,1,FALSE)</f>
        <v>#N/A</v>
      </c>
    </row>
    <row r="193" spans="1:4" x14ac:dyDescent="0.35">
      <c r="A193" s="175" t="s">
        <v>627</v>
      </c>
      <c r="B193" s="175" t="s">
        <v>628</v>
      </c>
      <c r="C193" s="175" t="s">
        <v>629</v>
      </c>
      <c r="D193" s="174" t="str">
        <f>VLOOKUP(A193,'FFGym Clubs'!A:A,1,FALSE)</f>
        <v>LA CHAMPIGNEULLAISE</v>
      </c>
    </row>
    <row r="194" spans="1:4" x14ac:dyDescent="0.35">
      <c r="A194" s="175" t="s">
        <v>630</v>
      </c>
      <c r="B194" s="175" t="s">
        <v>631</v>
      </c>
      <c r="C194" s="175" t="s">
        <v>632</v>
      </c>
      <c r="D194" s="174" t="str">
        <f>VLOOKUP(A194,'FFGym Clubs'!A:A,1,FALSE)</f>
        <v>LA CHAUMONTAISE</v>
      </c>
    </row>
    <row r="195" spans="1:4" x14ac:dyDescent="0.35">
      <c r="A195" s="175" t="s">
        <v>633</v>
      </c>
      <c r="B195" s="175" t="s">
        <v>634</v>
      </c>
      <c r="C195" s="175" t="s">
        <v>635</v>
      </c>
      <c r="D195" s="174" t="str">
        <f>VLOOKUP(A195,'FFGym Clubs'!A:A,1,FALSE)</f>
        <v>LA COGNACAISE</v>
      </c>
    </row>
    <row r="196" spans="1:4" x14ac:dyDescent="0.35">
      <c r="A196" s="175" t="s">
        <v>636</v>
      </c>
      <c r="B196" s="175" t="s">
        <v>637</v>
      </c>
      <c r="C196" s="175" t="s">
        <v>638</v>
      </c>
      <c r="D196" s="174" t="str">
        <f>VLOOKUP(A196,'FFGym Clubs'!A:A,1,FALSE)</f>
        <v>LA FONTENAISIENNE</v>
      </c>
    </row>
    <row r="197" spans="1:4" x14ac:dyDescent="0.35">
      <c r="A197" s="175" t="s">
        <v>639</v>
      </c>
      <c r="B197" s="175" t="s">
        <v>640</v>
      </c>
      <c r="C197" s="175" t="s">
        <v>641</v>
      </c>
      <c r="D197" s="174" t="str">
        <f>VLOOKUP(A197,'FFGym Clubs'!A:A,1,FALSE)</f>
        <v>LA FRATERNELLE</v>
      </c>
    </row>
    <row r="198" spans="1:4" x14ac:dyDescent="0.35">
      <c r="A198" s="175" t="s">
        <v>642</v>
      </c>
      <c r="B198" s="175" t="s">
        <v>643</v>
      </c>
      <c r="C198" s="175" t="s">
        <v>644</v>
      </c>
      <c r="D198" s="174" t="str">
        <f>VLOOKUP(A198,'FFGym Clubs'!A:A,1,FALSE)</f>
        <v>LA FRONTIERE DE REMIREMONT</v>
      </c>
    </row>
    <row r="199" spans="1:4" x14ac:dyDescent="0.35">
      <c r="A199" s="175" t="s">
        <v>645</v>
      </c>
      <c r="B199" s="175" t="s">
        <v>646</v>
      </c>
      <c r="C199" s="175" t="s">
        <v>647</v>
      </c>
      <c r="D199" s="174" t="str">
        <f>VLOOKUP(A199,'FFGym Clubs'!A:A,1,FALSE)</f>
        <v>LA JEANNE D'ARC DE MAURIAC</v>
      </c>
    </row>
    <row r="200" spans="1:4" x14ac:dyDescent="0.35">
      <c r="A200" s="175" t="s">
        <v>648</v>
      </c>
      <c r="B200" s="175" t="s">
        <v>649</v>
      </c>
      <c r="C200" s="175" t="s">
        <v>650</v>
      </c>
      <c r="D200" s="174" t="str">
        <f>VLOOKUP(A200,'FFGym Clubs'!A:A,1,FALSE)</f>
        <v>LA JEANNE D'ARC DE PLOMBIERES</v>
      </c>
    </row>
    <row r="201" spans="1:4" x14ac:dyDescent="0.35">
      <c r="A201" s="175" t="s">
        <v>651</v>
      </c>
      <c r="B201" s="175" t="s">
        <v>652</v>
      </c>
      <c r="C201" s="175" t="s">
        <v>653</v>
      </c>
      <c r="D201" s="174" t="e">
        <f>VLOOKUP(A201,'FFGym Clubs'!A:A,1,FALSE)</f>
        <v>#N/A</v>
      </c>
    </row>
    <row r="202" spans="1:4" x14ac:dyDescent="0.35">
      <c r="A202" s="175" t="s">
        <v>654</v>
      </c>
      <c r="B202" s="175" t="s">
        <v>655</v>
      </c>
      <c r="C202" s="175" t="s">
        <v>656</v>
      </c>
      <c r="D202" s="174" t="str">
        <f>VLOOKUP(A202,'FFGym Clubs'!A:A,1,FALSE)</f>
        <v>LA NIVERNAISE</v>
      </c>
    </row>
    <row r="203" spans="1:4" x14ac:dyDescent="0.35">
      <c r="A203" s="175" t="s">
        <v>657</v>
      </c>
      <c r="B203" s="175" t="s">
        <v>658</v>
      </c>
      <c r="C203" s="175" t="s">
        <v>659</v>
      </c>
      <c r="D203" s="174" t="str">
        <f>VLOOKUP(A203,'FFGym Clubs'!A:A,1,FALSE)</f>
        <v>LA PERSEVERANTE DE MAROMME</v>
      </c>
    </row>
    <row r="204" spans="1:4" x14ac:dyDescent="0.35">
      <c r="A204" s="175" t="s">
        <v>660</v>
      </c>
      <c r="B204" s="175" t="s">
        <v>661</v>
      </c>
      <c r="C204" s="175" t="s">
        <v>662</v>
      </c>
      <c r="D204" s="174" t="str">
        <f>VLOOKUP(A204,'FFGym Clubs'!A:A,1,FALSE)</f>
        <v>LA ROCHEFORTAISE</v>
      </c>
    </row>
    <row r="205" spans="1:4" x14ac:dyDescent="0.35">
      <c r="A205" s="175" t="s">
        <v>663</v>
      </c>
      <c r="B205" s="175" t="s">
        <v>664</v>
      </c>
      <c r="C205" s="175" t="s">
        <v>665</v>
      </c>
      <c r="D205" s="174" t="e">
        <f>VLOOKUP(A205,'FFGym Clubs'!A:A,1,FALSE)</f>
        <v>#N/A</v>
      </c>
    </row>
    <row r="206" spans="1:4" x14ac:dyDescent="0.35">
      <c r="A206" s="175" t="s">
        <v>666</v>
      </c>
      <c r="B206" s="175" t="s">
        <v>667</v>
      </c>
      <c r="C206" s="175" t="s">
        <v>668</v>
      </c>
      <c r="D206" s="174" t="e">
        <f>VLOOKUP(A206,'FFGym Clubs'!A:A,1,FALSE)</f>
        <v>#N/A</v>
      </c>
    </row>
    <row r="207" spans="1:4" x14ac:dyDescent="0.35">
      <c r="A207" s="175" t="s">
        <v>669</v>
      </c>
      <c r="B207" s="175" t="s">
        <v>670</v>
      </c>
      <c r="C207" s="175" t="s">
        <v>671</v>
      </c>
      <c r="D207" s="174" t="str">
        <f>VLOOKUP(A207,'FFGym Clubs'!A:A,1,FALSE)</f>
        <v>LA VAILLANTE DE LANGON</v>
      </c>
    </row>
    <row r="208" spans="1:4" x14ac:dyDescent="0.35">
      <c r="A208" s="175" t="s">
        <v>672</v>
      </c>
      <c r="B208" s="175" t="s">
        <v>673</v>
      </c>
      <c r="C208" s="175" t="s">
        <v>674</v>
      </c>
      <c r="D208" s="174" t="str">
        <f>VLOOKUP(A208,'FFGym Clubs'!A:A,1,FALSE)</f>
        <v>LA VAUDOISE GYMNASTIQUE HERICOURT</v>
      </c>
    </row>
    <row r="209" spans="1:4" x14ac:dyDescent="0.35">
      <c r="A209" s="175" t="s">
        <v>675</v>
      </c>
      <c r="B209" s="175" t="s">
        <v>676</v>
      </c>
      <c r="C209" s="175" t="s">
        <v>677</v>
      </c>
      <c r="D209" s="174" t="str">
        <f>VLOOKUP(A209,'FFGym Clubs'!A:A,1,FALSE)</f>
        <v>LA VIGILANTE DE NOISY LE SEC</v>
      </c>
    </row>
    <row r="210" spans="1:4" x14ac:dyDescent="0.35">
      <c r="A210" s="175" t="s">
        <v>678</v>
      </c>
      <c r="B210" s="175" t="s">
        <v>679</v>
      </c>
      <c r="C210" s="175" t="s">
        <v>680</v>
      </c>
      <c r="D210" s="174" t="str">
        <f>VLOOKUP(A210,'FFGym Clubs'!A:A,1,FALSE)</f>
        <v>LA VOSGIENNE EPINAL</v>
      </c>
    </row>
    <row r="211" spans="1:4" x14ac:dyDescent="0.35">
      <c r="A211" s="175" t="s">
        <v>681</v>
      </c>
      <c r="B211" s="175" t="s">
        <v>682</v>
      </c>
      <c r="C211" s="175" t="s">
        <v>683</v>
      </c>
      <c r="D211" s="174" t="e">
        <f>VLOOKUP(A211,'FFGym Clubs'!A:A,1,FALSE)</f>
        <v>#N/A</v>
      </c>
    </row>
    <row r="212" spans="1:4" x14ac:dyDescent="0.35">
      <c r="A212" s="175" t="s">
        <v>684</v>
      </c>
      <c r="B212" s="175" t="s">
        <v>685</v>
      </c>
      <c r="C212" s="175" t="s">
        <v>686</v>
      </c>
      <c r="D212" s="174" t="e">
        <f>VLOOKUP(A212,'FFGym Clubs'!A:A,1,FALSE)</f>
        <v>#N/A</v>
      </c>
    </row>
    <row r="213" spans="1:4" x14ac:dyDescent="0.35">
      <c r="A213" s="175" t="s">
        <v>687</v>
      </c>
      <c r="B213" s="175" t="s">
        <v>688</v>
      </c>
      <c r="C213" s="175" t="s">
        <v>689</v>
      </c>
      <c r="D213" s="174" t="str">
        <f>VLOOKUP(A213,'FFGym Clubs'!A:A,1,FALSE)</f>
        <v>LE REVEIL</v>
      </c>
    </row>
    <row r="214" spans="1:4" x14ac:dyDescent="0.35">
      <c r="A214" s="175" t="s">
        <v>690</v>
      </c>
      <c r="B214" s="175" t="s">
        <v>691</v>
      </c>
      <c r="C214" s="175" t="s">
        <v>692</v>
      </c>
      <c r="D214" s="174" t="str">
        <f>VLOOKUP(A214,'FFGym Clubs'!A:A,1,FALSE)</f>
        <v>LE STADE PESSACAIS UNION CLUB</v>
      </c>
    </row>
    <row r="215" spans="1:4" x14ac:dyDescent="0.35">
      <c r="A215" s="175" t="s">
        <v>693</v>
      </c>
      <c r="B215" s="175" t="s">
        <v>694</v>
      </c>
      <c r="C215" s="175" t="s">
        <v>695</v>
      </c>
      <c r="D215" s="174" t="str">
        <f>VLOOKUP(A215,'FFGym Clubs'!A:A,1,FALSE)</f>
        <v>LEGION ST-PIERRE BREST GYM</v>
      </c>
    </row>
    <row r="216" spans="1:4" x14ac:dyDescent="0.35">
      <c r="A216" s="175" t="s">
        <v>696</v>
      </c>
      <c r="B216" s="175" t="s">
        <v>697</v>
      </c>
      <c r="C216" s="175" t="s">
        <v>698</v>
      </c>
      <c r="D216" s="174" t="str">
        <f>VLOOKUP(A216,'FFGym Clubs'!A:A,1,FALSE)</f>
        <v xml:space="preserve">LEGION VIENNOISE </v>
      </c>
    </row>
    <row r="217" spans="1:4" x14ac:dyDescent="0.35">
      <c r="A217" s="175" t="s">
        <v>699</v>
      </c>
      <c r="B217" s="175" t="s">
        <v>700</v>
      </c>
      <c r="C217" s="175" t="s">
        <v>701</v>
      </c>
      <c r="D217" s="174" t="e">
        <f>VLOOKUP(A217,'FFGym Clubs'!A:A,1,FALSE)</f>
        <v>#N/A</v>
      </c>
    </row>
    <row r="218" spans="1:4" x14ac:dyDescent="0.35">
      <c r="A218" s="175" t="s">
        <v>702</v>
      </c>
      <c r="B218" s="175" t="s">
        <v>703</v>
      </c>
      <c r="C218" s="175" t="s">
        <v>704</v>
      </c>
      <c r="D218" s="174" t="str">
        <f>VLOOKUP(A218,'FFGym Clubs'!A:A,1,FALSE)</f>
        <v>L'ENVOL ROMAINVILLE</v>
      </c>
    </row>
    <row r="219" spans="1:4" x14ac:dyDescent="0.35">
      <c r="A219" s="175" t="s">
        <v>705</v>
      </c>
      <c r="B219" s="175" t="s">
        <v>706</v>
      </c>
      <c r="C219" s="175" t="s">
        <v>707</v>
      </c>
      <c r="D219" s="174" t="str">
        <f>VLOOKUP(A219,'FFGym Clubs'!A:A,1,FALSE)</f>
        <v>L'ENVOL SAINT-GAUDINOIS</v>
      </c>
    </row>
    <row r="220" spans="1:4" x14ac:dyDescent="0.35">
      <c r="A220" s="175" t="s">
        <v>708</v>
      </c>
      <c r="B220" s="175" t="s">
        <v>709</v>
      </c>
      <c r="C220" s="175" t="s">
        <v>686</v>
      </c>
      <c r="D220" s="174" t="e">
        <f>VLOOKUP(A220,'FFGym Clubs'!A:A,1,FALSE)</f>
        <v>#N/A</v>
      </c>
    </row>
    <row r="221" spans="1:4" x14ac:dyDescent="0.35">
      <c r="A221" s="175" t="s">
        <v>710</v>
      </c>
      <c r="B221" s="175" t="s">
        <v>711</v>
      </c>
      <c r="C221" s="175" t="s">
        <v>712</v>
      </c>
      <c r="D221" s="174" t="str">
        <f>VLOOKUP(A221,'FFGym Clubs'!A:A,1,FALSE)</f>
        <v>LES ACROBATES DU CANIGOU</v>
      </c>
    </row>
    <row r="222" spans="1:4" x14ac:dyDescent="0.35">
      <c r="A222" s="175" t="s">
        <v>713</v>
      </c>
      <c r="B222" s="175" t="s">
        <v>714</v>
      </c>
      <c r="C222" s="175" t="s">
        <v>715</v>
      </c>
      <c r="D222" s="174" t="str">
        <f>VLOOKUP(A222,'FFGym Clubs'!A:A,1,FALSE)</f>
        <v>LES ALCYONS</v>
      </c>
    </row>
    <row r="223" spans="1:4" x14ac:dyDescent="0.35">
      <c r="A223" s="175" t="s">
        <v>716</v>
      </c>
      <c r="B223" s="175" t="s">
        <v>717</v>
      </c>
      <c r="C223" s="175" t="s">
        <v>718</v>
      </c>
      <c r="D223" s="174" t="e">
        <f>VLOOKUP(A223,'FFGym Clubs'!A:A,1,FALSE)</f>
        <v>#N/A</v>
      </c>
    </row>
    <row r="224" spans="1:4" x14ac:dyDescent="0.35">
      <c r="A224" s="175" t="s">
        <v>719</v>
      </c>
      <c r="B224" s="175" t="s">
        <v>720</v>
      </c>
      <c r="C224" s="175" t="s">
        <v>721</v>
      </c>
      <c r="D224" s="174" t="str">
        <f>VLOOKUP(A224,'FFGym Clubs'!A:A,1,FALSE)</f>
        <v>LES CADETS DE GASCOGNE</v>
      </c>
    </row>
    <row r="225" spans="1:4" x14ac:dyDescent="0.35">
      <c r="A225" s="175" t="s">
        <v>722</v>
      </c>
      <c r="B225" s="175" t="s">
        <v>723</v>
      </c>
      <c r="C225" s="175" t="s">
        <v>724</v>
      </c>
      <c r="D225" s="174" t="str">
        <f>VLOOKUP(A225,'FFGym Clubs'!A:A,1,FALSE)</f>
        <v>LES ECUREUILS CRITOURIENS</v>
      </c>
    </row>
    <row r="226" spans="1:4" x14ac:dyDescent="0.35">
      <c r="A226" s="175" t="s">
        <v>725</v>
      </c>
      <c r="B226" s="175" t="s">
        <v>726</v>
      </c>
      <c r="C226" s="175" t="s">
        <v>727</v>
      </c>
      <c r="D226" s="174" t="str">
        <f>VLOOKUP(A226,'FFGym Clubs'!A:A,1,FALSE)</f>
        <v>LES ETERLOUS</v>
      </c>
    </row>
    <row r="227" spans="1:4" x14ac:dyDescent="0.35">
      <c r="A227" s="175" t="s">
        <v>728</v>
      </c>
      <c r="B227" s="175" t="s">
        <v>729</v>
      </c>
      <c r="C227" s="175" t="s">
        <v>730</v>
      </c>
      <c r="D227" s="174" t="e">
        <f>VLOOKUP(A227,'FFGym Clubs'!A:A,1,FALSE)</f>
        <v>#N/A</v>
      </c>
    </row>
    <row r="228" spans="1:4" x14ac:dyDescent="0.35">
      <c r="A228" s="175" t="s">
        <v>731</v>
      </c>
      <c r="B228" s="175" t="s">
        <v>732</v>
      </c>
      <c r="C228" s="175" t="s">
        <v>733</v>
      </c>
      <c r="D228" s="174" t="str">
        <f>VLOOKUP(A228,'FFGym Clubs'!A:A,1,FALSE)</f>
        <v>LES FARFADETS GYM ET TRAMPOLINE</v>
      </c>
    </row>
    <row r="229" spans="1:4" x14ac:dyDescent="0.35">
      <c r="A229" s="175" t="s">
        <v>734</v>
      </c>
      <c r="B229" s="175" t="s">
        <v>735</v>
      </c>
      <c r="C229" s="175" t="s">
        <v>736</v>
      </c>
      <c r="D229" s="174" t="str">
        <f>VLOOKUP(A229,'FFGym Clubs'!A:A,1,FALSE)</f>
        <v>LES GRAPPES D'OR</v>
      </c>
    </row>
    <row r="230" spans="1:4" x14ac:dyDescent="0.35">
      <c r="A230" s="175" t="s">
        <v>737</v>
      </c>
      <c r="B230" s="175" t="s">
        <v>738</v>
      </c>
      <c r="C230" s="175" t="s">
        <v>739</v>
      </c>
      <c r="D230" s="174" t="str">
        <f>VLOOKUP(A230,'FFGym Clubs'!A:A,1,FALSE)</f>
        <v>LES JEUNES DU CAPTALAT LA TESTE</v>
      </c>
    </row>
    <row r="231" spans="1:4" x14ac:dyDescent="0.35">
      <c r="A231" s="175" t="s">
        <v>740</v>
      </c>
      <c r="B231" s="175" t="s">
        <v>741</v>
      </c>
      <c r="C231" s="175" t="s">
        <v>742</v>
      </c>
      <c r="D231" s="174" t="str">
        <f>VLOOKUP(A231,'FFGym Clubs'!A:A,1,FALSE)</f>
        <v>LES PATRIOTES AGENAIS</v>
      </c>
    </row>
    <row r="232" spans="1:4" x14ac:dyDescent="0.35">
      <c r="A232" s="175" t="s">
        <v>743</v>
      </c>
      <c r="B232" s="175" t="s">
        <v>744</v>
      </c>
      <c r="C232" s="175" t="s">
        <v>524</v>
      </c>
      <c r="D232" s="174" t="str">
        <f>VLOOKUP(A232,'FFGym Clubs'!A:A,1,FALSE)</f>
        <v>LICENCES INDIVIDUELLES FFGym</v>
      </c>
    </row>
    <row r="233" spans="1:4" x14ac:dyDescent="0.35">
      <c r="A233" s="175" t="s">
        <v>745</v>
      </c>
      <c r="B233" s="175" t="s">
        <v>746</v>
      </c>
      <c r="C233" s="175" t="s">
        <v>747</v>
      </c>
      <c r="D233" s="174" t="str">
        <f>VLOOKUP(A233,'FFGym Clubs'!A:A,1,FALSE)</f>
        <v>LORRAINE GYMNASTIQUE LUNEVILLE</v>
      </c>
    </row>
    <row r="234" spans="1:4" x14ac:dyDescent="0.35">
      <c r="A234" s="175" t="s">
        <v>748</v>
      </c>
      <c r="B234" s="175" t="s">
        <v>749</v>
      </c>
      <c r="C234" s="175" t="s">
        <v>750</v>
      </c>
      <c r="D234" s="174" t="str">
        <f>VLOOKUP(A234,'FFGym Clubs'!A:A,1,FALSE)</f>
        <v>LOUVI'GYM</v>
      </c>
    </row>
    <row r="235" spans="1:4" x14ac:dyDescent="0.35">
      <c r="A235" s="175" t="s">
        <v>751</v>
      </c>
      <c r="B235" s="175" t="s">
        <v>752</v>
      </c>
      <c r="C235" s="175" t="s">
        <v>753</v>
      </c>
      <c r="D235" s="174" t="str">
        <f>VLOOKUP(A235,'FFGym Clubs'!A:A,1,FALSE)</f>
        <v>L'UNION D'AY</v>
      </c>
    </row>
    <row r="236" spans="1:4" x14ac:dyDescent="0.35">
      <c r="A236" s="175" t="s">
        <v>754</v>
      </c>
      <c r="B236" s="175" t="s">
        <v>755</v>
      </c>
      <c r="C236" s="175" t="s">
        <v>756</v>
      </c>
      <c r="D236" s="174" t="str">
        <f>VLOOKUP(A236,'FFGym Clubs'!A:A,1,FALSE)</f>
        <v>L'UNION des GYMNASTES NIORTAIS</v>
      </c>
    </row>
    <row r="237" spans="1:4" x14ac:dyDescent="0.35">
      <c r="A237" s="175" t="s">
        <v>757</v>
      </c>
      <c r="B237" s="175" t="s">
        <v>758</v>
      </c>
      <c r="C237" s="175" t="s">
        <v>759</v>
      </c>
      <c r="D237" s="174" t="str">
        <f>VLOOKUP(A237,'FFGym Clubs'!A:A,1,FALSE)</f>
        <v>L'UNION GYM</v>
      </c>
    </row>
    <row r="238" spans="1:4" x14ac:dyDescent="0.35">
      <c r="A238" s="175" t="s">
        <v>760</v>
      </c>
      <c r="B238" s="175" t="s">
        <v>761</v>
      </c>
      <c r="C238" s="175" t="s">
        <v>762</v>
      </c>
      <c r="D238" s="174" t="e">
        <f>VLOOKUP(A238,'FFGym Clubs'!A:A,1,FALSE)</f>
        <v>#N/A</v>
      </c>
    </row>
    <row r="239" spans="1:4" x14ac:dyDescent="0.35">
      <c r="A239" s="175" t="s">
        <v>763</v>
      </c>
      <c r="B239" s="175" t="s">
        <v>764</v>
      </c>
      <c r="C239" s="175" t="s">
        <v>765</v>
      </c>
      <c r="D239" s="174" t="str">
        <f>VLOOKUP(A239,'FFGym Clubs'!A:A,1,FALSE)</f>
        <v>MONTIGNY LE BRETONNEUX GYMNASTIQUE</v>
      </c>
    </row>
    <row r="240" spans="1:4" x14ac:dyDescent="0.35">
      <c r="A240" s="175" t="s">
        <v>766</v>
      </c>
      <c r="B240" s="175" t="s">
        <v>767</v>
      </c>
      <c r="C240" s="175" t="s">
        <v>768</v>
      </c>
      <c r="D240" s="174" t="str">
        <f>VLOOKUP(A240,'FFGym Clubs'!A:A,1,FALSE)</f>
        <v>MORLAIX SAINT POL GYMNASTIQUE</v>
      </c>
    </row>
    <row r="241" spans="1:4" x14ac:dyDescent="0.35">
      <c r="A241" s="175" t="s">
        <v>769</v>
      </c>
      <c r="B241" s="175" t="s">
        <v>770</v>
      </c>
      <c r="C241" s="175" t="s">
        <v>771</v>
      </c>
      <c r="D241" s="174" t="str">
        <f>VLOOKUP(A241,'FFGym Clubs'!A:A,1,FALSE)</f>
        <v>MULHOUSE GYM ALSACE</v>
      </c>
    </row>
    <row r="242" spans="1:4" x14ac:dyDescent="0.35">
      <c r="A242" s="175" t="s">
        <v>772</v>
      </c>
      <c r="B242" s="175" t="s">
        <v>773</v>
      </c>
      <c r="C242" s="175" t="s">
        <v>774</v>
      </c>
      <c r="D242" s="174" t="str">
        <f>VLOOKUP(A242,'FFGym Clubs'!A:A,1,FALSE)</f>
        <v>MUNICIPALE CONDOM</v>
      </c>
    </row>
    <row r="243" spans="1:4" x14ac:dyDescent="0.35">
      <c r="A243" s="175" t="s">
        <v>775</v>
      </c>
      <c r="B243" s="175" t="s">
        <v>776</v>
      </c>
      <c r="C243" s="175" t="s">
        <v>777</v>
      </c>
      <c r="D243" s="174" t="str">
        <f>VLOOKUP(A243,'FFGym Clubs'!A:A,1,FALSE)</f>
        <v>NEUVILLE GYM</v>
      </c>
    </row>
    <row r="244" spans="1:4" x14ac:dyDescent="0.35">
      <c r="A244" s="175" t="s">
        <v>778</v>
      </c>
      <c r="B244" s="175" t="s">
        <v>779</v>
      </c>
      <c r="C244" s="175" t="s">
        <v>780</v>
      </c>
      <c r="D244" s="174" t="str">
        <f>VLOOKUP(A244,'FFGym Clubs'!A:A,1,FALSE)</f>
        <v>NICE GYM</v>
      </c>
    </row>
    <row r="245" spans="1:4" x14ac:dyDescent="0.35">
      <c r="A245" s="175" t="s">
        <v>781</v>
      </c>
      <c r="B245" s="175" t="s">
        <v>782</v>
      </c>
      <c r="C245" s="175" t="s">
        <v>783</v>
      </c>
      <c r="D245" s="174" t="e">
        <f>VLOOKUP(A245,'FFGym Clubs'!A:A,1,FALSE)</f>
        <v>#N/A</v>
      </c>
    </row>
    <row r="246" spans="1:4" x14ac:dyDescent="0.35">
      <c r="A246" s="175" t="s">
        <v>784</v>
      </c>
      <c r="B246" s="175" t="s">
        <v>785</v>
      </c>
      <c r="C246" s="175" t="s">
        <v>786</v>
      </c>
      <c r="D246" s="174" t="e">
        <f>VLOOKUP(A246,'FFGym Clubs'!A:A,1,FALSE)</f>
        <v>#N/A</v>
      </c>
    </row>
    <row r="247" spans="1:4" x14ac:dyDescent="0.35">
      <c r="A247" s="175" t="s">
        <v>787</v>
      </c>
      <c r="B247" s="175" t="s">
        <v>788</v>
      </c>
      <c r="C247" s="175" t="s">
        <v>789</v>
      </c>
      <c r="D247" s="174" t="str">
        <f>VLOOKUP(A247,'FFGym Clubs'!A:A,1,FALSE)</f>
        <v>RAYON SPORTIF BRAGARD ST DIZIER</v>
      </c>
    </row>
    <row r="248" spans="1:4" x14ac:dyDescent="0.35">
      <c r="A248" s="175" t="s">
        <v>790</v>
      </c>
      <c r="B248" s="175" t="s">
        <v>791</v>
      </c>
      <c r="C248" s="175" t="s">
        <v>792</v>
      </c>
      <c r="D248" s="174" t="e">
        <f>VLOOKUP(A248,'FFGym Clubs'!A:A,1,FALSE)</f>
        <v>#N/A</v>
      </c>
    </row>
    <row r="249" spans="1:4" x14ac:dyDescent="0.35">
      <c r="A249" s="175" t="s">
        <v>793</v>
      </c>
      <c r="B249" s="175" t="s">
        <v>794</v>
      </c>
      <c r="C249" s="175" t="s">
        <v>795</v>
      </c>
      <c r="D249" s="174" t="str">
        <f>VLOOKUP(A249,'FFGym Clubs'!A:A,1,FALSE)</f>
        <v>SAINT JEAN GYMNIQUE</v>
      </c>
    </row>
    <row r="250" spans="1:4" x14ac:dyDescent="0.35">
      <c r="A250" s="175" t="s">
        <v>796</v>
      </c>
      <c r="B250" s="175" t="s">
        <v>797</v>
      </c>
      <c r="C250" s="175" t="s">
        <v>798</v>
      </c>
      <c r="D250" s="174" t="str">
        <f>VLOOKUP(A250,'FFGym Clubs'!A:A,1,FALSE)</f>
        <v>SAINT-DENIS GYM REUNION</v>
      </c>
    </row>
    <row r="251" spans="1:4" x14ac:dyDescent="0.35">
      <c r="A251" s="175" t="s">
        <v>799</v>
      </c>
      <c r="B251" s="175" t="s">
        <v>800</v>
      </c>
      <c r="C251" s="175" t="s">
        <v>801</v>
      </c>
      <c r="D251" s="174" t="e">
        <f>VLOOKUP(A251,'FFGym Clubs'!A:A,1,FALSE)</f>
        <v>#N/A</v>
      </c>
    </row>
    <row r="252" spans="1:4" x14ac:dyDescent="0.35">
      <c r="A252" s="175" t="s">
        <v>802</v>
      </c>
      <c r="B252" s="175" t="s">
        <v>803</v>
      </c>
      <c r="C252" s="175" t="s">
        <v>804</v>
      </c>
      <c r="D252" s="174" t="str">
        <f>VLOOKUP(A252,'FFGym Clubs'!A:A,1,FALSE)</f>
        <v>SALTO ALBIGEOIS</v>
      </c>
    </row>
    <row r="253" spans="1:4" x14ac:dyDescent="0.35">
      <c r="A253" s="175" t="s">
        <v>805</v>
      </c>
      <c r="B253" s="175" t="s">
        <v>806</v>
      </c>
      <c r="C253" s="175" t="s">
        <v>807</v>
      </c>
      <c r="D253" s="174" t="str">
        <f>VLOOKUP(A253,'FFGym Clubs'!A:A,1,FALSE)</f>
        <v>SALTO GYM CLUB</v>
      </c>
    </row>
    <row r="254" spans="1:4" x14ac:dyDescent="0.35">
      <c r="A254" s="175" t="s">
        <v>808</v>
      </c>
      <c r="B254" s="175" t="s">
        <v>809</v>
      </c>
      <c r="C254" s="175" t="s">
        <v>542</v>
      </c>
      <c r="D254" s="174" t="str">
        <f>VLOOKUP(A254,'FFGym Clubs'!A:A,1,FALSE)</f>
        <v>SALTO GYM LA ROCHE CENTRE VENDEE</v>
      </c>
    </row>
    <row r="255" spans="1:4" x14ac:dyDescent="0.35">
      <c r="A255" s="175" t="s">
        <v>810</v>
      </c>
      <c r="B255" s="175" t="s">
        <v>811</v>
      </c>
      <c r="C255" s="175" t="s">
        <v>812</v>
      </c>
      <c r="D255" s="174" t="str">
        <f>VLOOKUP(A255,'FFGym Clubs'!A:A,1,FALSE)</f>
        <v>SAUMUR LOIRE ALLIANCE GYMNIQUE</v>
      </c>
    </row>
    <row r="256" spans="1:4" x14ac:dyDescent="0.35">
      <c r="A256" s="175" t="s">
        <v>813</v>
      </c>
      <c r="B256" s="175" t="s">
        <v>814</v>
      </c>
      <c r="C256" s="175" t="s">
        <v>815</v>
      </c>
      <c r="D256" s="174" t="str">
        <f>VLOOKUP(A256,'FFGym Clubs'!A:A,1,FALSE)</f>
        <v>SEDAN GYMNIQUE</v>
      </c>
    </row>
    <row r="257" spans="1:4" x14ac:dyDescent="0.35">
      <c r="A257" s="175" t="s">
        <v>816</v>
      </c>
      <c r="B257" s="175" t="s">
        <v>817</v>
      </c>
      <c r="C257" s="175" t="s">
        <v>818</v>
      </c>
      <c r="D257" s="174" t="str">
        <f>VLOOKUP(A257,'FFGym Clubs'!A:A,1,FALSE)</f>
        <v>SOCIETE DE GYMNASTIQUE DE YUTZ</v>
      </c>
    </row>
    <row r="258" spans="1:4" x14ac:dyDescent="0.35">
      <c r="A258" s="175" t="s">
        <v>819</v>
      </c>
      <c r="B258" s="175" t="s">
        <v>820</v>
      </c>
      <c r="C258" s="175" t="s">
        <v>821</v>
      </c>
      <c r="D258" s="174" t="str">
        <f>VLOOKUP(A258,'FFGym Clubs'!A:A,1,FALSE)</f>
        <v>SOCIETE DE GYMNASTIQUE ERSTEIN</v>
      </c>
    </row>
    <row r="259" spans="1:4" x14ac:dyDescent="0.35">
      <c r="A259" s="175" t="s">
        <v>822</v>
      </c>
      <c r="B259" s="175" t="s">
        <v>823</v>
      </c>
      <c r="C259" s="175" t="s">
        <v>824</v>
      </c>
      <c r="D259" s="174" t="str">
        <f>VLOOKUP(A259,'FFGym Clubs'!A:A,1,FALSE)</f>
        <v>SOCIETE DE GYMNASTIQUE MASEVAUX</v>
      </c>
    </row>
    <row r="260" spans="1:4" x14ac:dyDescent="0.35">
      <c r="A260" s="175" t="s">
        <v>825</v>
      </c>
      <c r="B260" s="175" t="s">
        <v>826</v>
      </c>
      <c r="C260" s="175" t="s">
        <v>827</v>
      </c>
      <c r="D260" s="174" t="str">
        <f>VLOOKUP(A260,'FFGym Clubs'!A:A,1,FALSE)</f>
        <v>SOCIETE DE GYMNASTIQUE MUTTERSHOLTZ</v>
      </c>
    </row>
    <row r="261" spans="1:4" x14ac:dyDescent="0.35">
      <c r="A261" s="175" t="s">
        <v>828</v>
      </c>
      <c r="B261" s="175" t="s">
        <v>829</v>
      </c>
      <c r="C261" s="175" t="s">
        <v>830</v>
      </c>
      <c r="D261" s="174" t="str">
        <f>VLOOKUP(A261,'FFGym Clubs'!A:A,1,FALSE)</f>
        <v>SOCIETE DE GYMNASTIQUE SAUSHEIM</v>
      </c>
    </row>
    <row r="262" spans="1:4" x14ac:dyDescent="0.35">
      <c r="A262" s="175" t="s">
        <v>831</v>
      </c>
      <c r="B262" s="175" t="s">
        <v>832</v>
      </c>
      <c r="C262" s="175" t="s">
        <v>833</v>
      </c>
      <c r="D262" s="174" t="e">
        <f>VLOOKUP(A262,'FFGym Clubs'!A:A,1,FALSE)</f>
        <v>#N/A</v>
      </c>
    </row>
    <row r="263" spans="1:4" x14ac:dyDescent="0.35">
      <c r="A263" s="175" t="s">
        <v>834</v>
      </c>
      <c r="B263" s="175" t="s">
        <v>835</v>
      </c>
      <c r="C263" s="175" t="s">
        <v>836</v>
      </c>
      <c r="D263" s="174" t="str">
        <f>VLOOKUP(A263,'FFGym Clubs'!A:A,1,FALSE)</f>
        <v>Société de Gymnastique Sportive St Joseph HOENHEIM</v>
      </c>
    </row>
    <row r="264" spans="1:4" x14ac:dyDescent="0.35">
      <c r="A264" s="175" t="s">
        <v>837</v>
      </c>
      <c r="B264" s="175" t="s">
        <v>838</v>
      </c>
      <c r="C264" s="175" t="s">
        <v>839</v>
      </c>
      <c r="D264" s="174" t="str">
        <f>VLOOKUP(A264,'FFGym Clubs'!A:A,1,FALSE)</f>
        <v>SOCIETE DE TRAMPOLINE ET DE GYMNASTIQUE DE CHATEAUDUN</v>
      </c>
    </row>
    <row r="265" spans="1:4" x14ac:dyDescent="0.35">
      <c r="A265" s="175" t="s">
        <v>840</v>
      </c>
      <c r="B265" s="175" t="s">
        <v>841</v>
      </c>
      <c r="C265" s="175" t="s">
        <v>842</v>
      </c>
      <c r="D265" s="174" t="str">
        <f>VLOOKUP(A265,'FFGym Clubs'!A:A,1,FALSE)</f>
        <v>Société Immercurienne Gymnique de Saint Laurent Blangy</v>
      </c>
    </row>
    <row r="266" spans="1:4" x14ac:dyDescent="0.35">
      <c r="A266" s="175" t="s">
        <v>843</v>
      </c>
      <c r="B266" s="175" t="s">
        <v>844</v>
      </c>
      <c r="C266" s="175" t="s">
        <v>845</v>
      </c>
      <c r="D266" s="174" t="str">
        <f>VLOOKUP(A266,'FFGym Clubs'!A:A,1,FALSE)</f>
        <v>SOCIETE MIOSSAISE</v>
      </c>
    </row>
    <row r="267" spans="1:4" x14ac:dyDescent="0.35">
      <c r="A267" s="175" t="s">
        <v>846</v>
      </c>
      <c r="B267" s="175" t="s">
        <v>847</v>
      </c>
      <c r="C267" s="175" t="s">
        <v>848</v>
      </c>
      <c r="D267" s="174" t="str">
        <f>VLOOKUP(A267,'FFGym Clubs'!A:A,1,FALSE)</f>
        <v>SOCIETE MUNICIPALE ARMENTIERES</v>
      </c>
    </row>
    <row r="268" spans="1:4" x14ac:dyDescent="0.35">
      <c r="A268" s="175" t="s">
        <v>849</v>
      </c>
      <c r="B268" s="175" t="s">
        <v>850</v>
      </c>
      <c r="C268" s="175" t="s">
        <v>851</v>
      </c>
      <c r="D268" s="174" t="str">
        <f>VLOOKUP(A268,'FFGym Clubs'!A:A,1,FALSE)</f>
        <v>SPORTING CLUB PRIVAS GYM</v>
      </c>
    </row>
    <row r="269" spans="1:4" x14ac:dyDescent="0.35">
      <c r="A269" s="175" t="s">
        <v>852</v>
      </c>
      <c r="B269" s="175" t="s">
        <v>853</v>
      </c>
      <c r="C269" s="175" t="s">
        <v>854</v>
      </c>
      <c r="D269" s="174" t="str">
        <f>VLOOKUP(A269,'FFGym Clubs'!A:A,1,FALSE)</f>
        <v>SPORTS REUNIS OBERNAI</v>
      </c>
    </row>
    <row r="270" spans="1:4" x14ac:dyDescent="0.35">
      <c r="A270" s="175" t="s">
        <v>855</v>
      </c>
      <c r="B270" s="175" t="s">
        <v>856</v>
      </c>
      <c r="C270" s="175" t="s">
        <v>304</v>
      </c>
      <c r="D270" s="174" t="e">
        <f>VLOOKUP(A270,'FFGym Clubs'!A:A,1,FALSE)</f>
        <v>#N/A</v>
      </c>
    </row>
    <row r="271" spans="1:4" x14ac:dyDescent="0.35">
      <c r="A271" s="175" t="s">
        <v>857</v>
      </c>
      <c r="B271" s="175" t="s">
        <v>858</v>
      </c>
      <c r="C271" s="175" t="s">
        <v>859</v>
      </c>
      <c r="D271" s="174" t="str">
        <f>VLOOKUP(A271,'FFGym Clubs'!A:A,1,FALSE)</f>
        <v>ST MAIXENT GYM</v>
      </c>
    </row>
    <row r="272" spans="1:4" x14ac:dyDescent="0.35">
      <c r="A272" s="175" t="s">
        <v>860</v>
      </c>
      <c r="B272" s="175" t="s">
        <v>861</v>
      </c>
      <c r="C272" s="175" t="s">
        <v>862</v>
      </c>
      <c r="D272" s="174" t="e">
        <f>VLOOKUP(A272,'FFGym Clubs'!A:A,1,FALSE)</f>
        <v>#N/A</v>
      </c>
    </row>
    <row r="273" spans="1:4" x14ac:dyDescent="0.35">
      <c r="A273" s="175" t="s">
        <v>863</v>
      </c>
      <c r="B273" s="175" t="s">
        <v>864</v>
      </c>
      <c r="C273" s="175" t="s">
        <v>277</v>
      </c>
      <c r="D273" s="174" t="str">
        <f>VLOOKUP(A273,'FFGym Clubs'!A:A,1,FALSE)</f>
        <v>STADE POITEVIN GYMNASTIQUE</v>
      </c>
    </row>
    <row r="274" spans="1:4" x14ac:dyDescent="0.35">
      <c r="A274" s="175" t="s">
        <v>865</v>
      </c>
      <c r="B274" s="175" t="s">
        <v>866</v>
      </c>
      <c r="C274" s="175" t="s">
        <v>867</v>
      </c>
      <c r="D274" s="174" t="str">
        <f>VLOOKUP(A274,'FFGym Clubs'!A:A,1,FALSE)</f>
        <v>SULNIAC GYM ACRO</v>
      </c>
    </row>
    <row r="275" spans="1:4" x14ac:dyDescent="0.35">
      <c r="A275" s="175" t="s">
        <v>868</v>
      </c>
      <c r="B275" s="175" t="s">
        <v>869</v>
      </c>
      <c r="C275" s="175" t="s">
        <v>870</v>
      </c>
      <c r="D275" s="174" t="str">
        <f>VLOOKUP(A275,'FFGym Clubs'!A:A,1,FALSE)</f>
        <v>THOUARS GYM 79</v>
      </c>
    </row>
    <row r="276" spans="1:4" x14ac:dyDescent="0.35">
      <c r="A276" s="175" t="s">
        <v>871</v>
      </c>
      <c r="B276" s="175" t="s">
        <v>872</v>
      </c>
      <c r="C276" s="175" t="s">
        <v>873</v>
      </c>
      <c r="D276" s="174" t="str">
        <f>VLOOKUP(A276,'FFGym Clubs'!A:A,1,FALSE)</f>
        <v>THOUROTTE GYM</v>
      </c>
    </row>
    <row r="277" spans="1:4" x14ac:dyDescent="0.35">
      <c r="A277" s="175" t="s">
        <v>874</v>
      </c>
      <c r="B277" s="175" t="s">
        <v>875</v>
      </c>
      <c r="C277" s="175" t="s">
        <v>876</v>
      </c>
      <c r="D277" s="174" t="str">
        <f>VLOOKUP(A277,'FFGym Clubs'!A:A,1,FALSE)</f>
        <v>TRICOLORE SPORTIVE DE MASSY</v>
      </c>
    </row>
    <row r="278" spans="1:4" x14ac:dyDescent="0.35">
      <c r="A278" s="175" t="s">
        <v>877</v>
      </c>
      <c r="B278" s="175" t="s">
        <v>878</v>
      </c>
      <c r="C278" s="175" t="s">
        <v>879</v>
      </c>
      <c r="D278" s="174" t="str">
        <f>VLOOKUP(A278,'FFGym Clubs'!A:A,1,FALSE)</f>
        <v>U S J A CARQUEFOU</v>
      </c>
    </row>
    <row r="279" spans="1:4" x14ac:dyDescent="0.35">
      <c r="A279" s="175" t="s">
        <v>880</v>
      </c>
      <c r="B279" s="175" t="s">
        <v>881</v>
      </c>
      <c r="C279" s="175" t="s">
        <v>882</v>
      </c>
      <c r="D279" s="174" t="str">
        <f>VLOOKUP(A279,'FFGym Clubs'!A:A,1,FALSE)</f>
        <v>UNION ACROBATIQUE METZ-MOSELLE</v>
      </c>
    </row>
    <row r="280" spans="1:4" x14ac:dyDescent="0.35">
      <c r="A280" s="175" t="s">
        <v>883</v>
      </c>
      <c r="B280" s="175" t="s">
        <v>884</v>
      </c>
      <c r="C280" s="175" t="s">
        <v>885</v>
      </c>
      <c r="D280" s="174" t="str">
        <f>VLOOKUP(A280,'FFGym Clubs'!A:A,1,FALSE)</f>
        <v>UNION COSNOISE SPORT</v>
      </c>
    </row>
    <row r="281" spans="1:4" x14ac:dyDescent="0.35">
      <c r="A281" s="175" t="s">
        <v>886</v>
      </c>
      <c r="B281" s="175" t="s">
        <v>887</v>
      </c>
      <c r="C281" s="175" t="s">
        <v>491</v>
      </c>
      <c r="D281" s="174" t="str">
        <f>VLOOKUP(A281,'FFGym Clubs'!A:A,1,FALSE)</f>
        <v>UNION GYMNIQUE PALOISE</v>
      </c>
    </row>
    <row r="282" spans="1:4" x14ac:dyDescent="0.35">
      <c r="A282" s="175" t="s">
        <v>888</v>
      </c>
      <c r="B282" s="175" t="s">
        <v>889</v>
      </c>
      <c r="C282" s="175" t="s">
        <v>890</v>
      </c>
      <c r="D282" s="174" t="str">
        <f>VLOOKUP(A282,'FFGym Clubs'!A:A,1,FALSE)</f>
        <v>UNION GYMNIQUE SAPEURS POMPIER PORTES LES VALENCE</v>
      </c>
    </row>
    <row r="283" spans="1:4" x14ac:dyDescent="0.35">
      <c r="A283" s="175" t="s">
        <v>891</v>
      </c>
      <c r="B283" s="175" t="s">
        <v>892</v>
      </c>
      <c r="C283" s="175" t="s">
        <v>893</v>
      </c>
      <c r="D283" s="174" t="str">
        <f>VLOOKUP(A283,'FFGym Clubs'!A:A,1,FALSE)</f>
        <v>UNION GYMNIQUE SAUJONNAISE</v>
      </c>
    </row>
    <row r="284" spans="1:4" x14ac:dyDescent="0.35">
      <c r="A284" s="175" t="s">
        <v>894</v>
      </c>
      <c r="B284" s="175" t="s">
        <v>895</v>
      </c>
      <c r="C284" s="175" t="s">
        <v>896</v>
      </c>
      <c r="D284" s="174" t="str">
        <f>VLOOKUP(A284,'FFGym Clubs'!A:A,1,FALSE)</f>
        <v>UNION HALLUINOISE DE GYM ET DE DANSE</v>
      </c>
    </row>
    <row r="285" spans="1:4" x14ac:dyDescent="0.35">
      <c r="A285" s="175" t="s">
        <v>897</v>
      </c>
      <c r="B285" s="175" t="s">
        <v>898</v>
      </c>
      <c r="C285" s="175" t="s">
        <v>899</v>
      </c>
      <c r="D285" s="174" t="str">
        <f>VLOOKUP(A285,'FFGym Clubs'!A:A,1,FALSE)</f>
        <v>UNION SPORTIVE ARGENTON GYMNASTIQUE</v>
      </c>
    </row>
    <row r="286" spans="1:4" x14ac:dyDescent="0.35">
      <c r="A286" s="175" t="s">
        <v>900</v>
      </c>
      <c r="B286" s="175" t="s">
        <v>901</v>
      </c>
      <c r="C286" s="175" t="s">
        <v>902</v>
      </c>
      <c r="D286" s="174" t="str">
        <f>VLOOKUP(A286,'FFGym Clubs'!A:A,1,FALSE)</f>
        <v>UNION SPORTIVE AVENIR AMNEVILLE</v>
      </c>
    </row>
    <row r="287" spans="1:4" x14ac:dyDescent="0.35">
      <c r="A287" s="175" t="s">
        <v>903</v>
      </c>
      <c r="B287" s="175" t="s">
        <v>904</v>
      </c>
      <c r="C287" s="175" t="s">
        <v>905</v>
      </c>
      <c r="D287" s="174" t="str">
        <f>VLOOKUP(A287,'FFGym Clubs'!A:A,1,FALSE)</f>
        <v>UNION SPORTIVE DE CHAMALIERES</v>
      </c>
    </row>
    <row r="288" spans="1:4" x14ac:dyDescent="0.35">
      <c r="A288" s="175" t="s">
        <v>906</v>
      </c>
      <c r="B288" s="175" t="s">
        <v>907</v>
      </c>
      <c r="C288" s="175" t="s">
        <v>908</v>
      </c>
      <c r="D288" s="174" t="e">
        <f>VLOOKUP(A288,'FFGym Clubs'!A:A,1,FALSE)</f>
        <v>#N/A</v>
      </c>
    </row>
    <row r="289" spans="1:4" x14ac:dyDescent="0.35">
      <c r="A289" s="175" t="s">
        <v>909</v>
      </c>
      <c r="B289" s="175" t="s">
        <v>910</v>
      </c>
      <c r="C289" s="175" t="s">
        <v>911</v>
      </c>
      <c r="D289" s="174" t="str">
        <f>VLOOKUP(A289,'FFGym Clubs'!A:A,1,FALSE)</f>
        <v>UNION SPORTIVE FORBACH GYMNASTIQUE ET DANSE FORBACH</v>
      </c>
    </row>
    <row r="290" spans="1:4" x14ac:dyDescent="0.35">
      <c r="A290" s="175" t="s">
        <v>912</v>
      </c>
      <c r="B290" s="175" t="s">
        <v>913</v>
      </c>
      <c r="C290" s="175" t="s">
        <v>914</v>
      </c>
      <c r="D290" s="174" t="str">
        <f>VLOOKUP(A290,'FFGym Clubs'!A:A,1,FALSE)</f>
        <v>UNION SPORTIVE JARNY GYMNASTIQUE</v>
      </c>
    </row>
    <row r="291" spans="1:4" x14ac:dyDescent="0.35">
      <c r="A291" s="175" t="s">
        <v>915</v>
      </c>
      <c r="B291" s="175" t="s">
        <v>916</v>
      </c>
      <c r="C291" s="175" t="s">
        <v>917</v>
      </c>
      <c r="D291" s="174" t="str">
        <f>VLOOKUP(A291,'FFGym Clubs'!A:A,1,FALSE)</f>
        <v>UNION SPORTIVE LAVALLOISE</v>
      </c>
    </row>
    <row r="292" spans="1:4" x14ac:dyDescent="0.35">
      <c r="A292" s="175" t="s">
        <v>918</v>
      </c>
      <c r="B292" s="175" t="s">
        <v>919</v>
      </c>
      <c r="C292" s="175" t="s">
        <v>920</v>
      </c>
      <c r="D292" s="174" t="str">
        <f>VLOOKUP(A292,'FFGym Clubs'!A:A,1,FALSE)</f>
        <v>UNION SPORTIVE LIFFREENNE</v>
      </c>
    </row>
    <row r="293" spans="1:4" x14ac:dyDescent="0.35">
      <c r="A293" s="175" t="s">
        <v>921</v>
      </c>
      <c r="B293" s="175" t="s">
        <v>922</v>
      </c>
      <c r="C293" s="175" t="s">
        <v>923</v>
      </c>
      <c r="D293" s="174" t="str">
        <f>VLOOKUP(A293,'FFGym Clubs'!A:A,1,FALSE)</f>
        <v>UNION SPORTIVE PORTOISE DE GYMNASTIQUE ET DU SPORT ACROBATIQUE</v>
      </c>
    </row>
    <row r="294" spans="1:4" x14ac:dyDescent="0.35">
      <c r="A294" s="175" t="s">
        <v>924</v>
      </c>
      <c r="B294" s="175" t="s">
        <v>925</v>
      </c>
      <c r="C294" s="175" t="s">
        <v>926</v>
      </c>
      <c r="D294" s="174" t="str">
        <f>VLOOKUP(A294,'FFGym Clubs'!A:A,1,FALSE)</f>
        <v>USM GYM LA MELUNAISE</v>
      </c>
    </row>
    <row r="295" spans="1:4" x14ac:dyDescent="0.35">
      <c r="A295" s="175" t="s">
        <v>927</v>
      </c>
      <c r="B295" s="175" t="s">
        <v>928</v>
      </c>
      <c r="C295" s="175" t="s">
        <v>929</v>
      </c>
      <c r="D295" s="174" t="str">
        <f>VLOOKUP(A295,'FFGym Clubs'!A:A,1,FALSE)</f>
        <v>VANNETAISE ATHLETIC CLUB</v>
      </c>
    </row>
    <row r="296" spans="1:4" x14ac:dyDescent="0.35">
      <c r="A296" s="175" t="s">
        <v>930</v>
      </c>
      <c r="B296" s="175" t="s">
        <v>931</v>
      </c>
      <c r="C296" s="175" t="s">
        <v>932</v>
      </c>
      <c r="D296" s="174" t="str">
        <f>VLOOKUP(A296,'FFGym Clubs'!A:A,1,FALSE)</f>
        <v>VELAY GYM</v>
      </c>
    </row>
    <row r="297" spans="1:4" x14ac:dyDescent="0.35">
      <c r="A297" s="175" t="s">
        <v>933</v>
      </c>
      <c r="B297" s="175" t="s">
        <v>934</v>
      </c>
      <c r="C297" s="175" t="s">
        <v>935</v>
      </c>
      <c r="D297" s="174" t="str">
        <f>VLOOKUP(A297,'FFGym Clubs'!A:A,1,FALSE)</f>
        <v>VICHY GYM</v>
      </c>
    </row>
    <row r="298" spans="1:4" x14ac:dyDescent="0.35">
      <c r="A298" s="175" t="s">
        <v>936</v>
      </c>
      <c r="B298" s="175" t="s">
        <v>937</v>
      </c>
      <c r="C298" s="175" t="s">
        <v>938</v>
      </c>
      <c r="D298" s="174" t="str">
        <f>VLOOKUP(A298,'FFGym Clubs'!A:A,1,FALSE)</f>
        <v>VILLEMOMBLE SPORT GYMNASTIQUE</v>
      </c>
    </row>
  </sheetData>
  <autoFilter ref="A1:D298" xr:uid="{BC6DD975-D26D-4660-9BE9-CC038930A9AD}"/>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6"/>
  <dimension ref="A1:E1230"/>
  <sheetViews>
    <sheetView workbookViewId="0">
      <selection sqref="A1:XFD1048576"/>
    </sheetView>
  </sheetViews>
  <sheetFormatPr baseColWidth="10" defaultColWidth="11" defaultRowHeight="15.5" x14ac:dyDescent="0.35"/>
  <cols>
    <col min="1" max="1" width="59.83203125" style="79" customWidth="1"/>
    <col min="2" max="2" width="15" style="82" customWidth="1"/>
    <col min="3" max="3" width="35.58203125" style="77" customWidth="1"/>
    <col min="4" max="4" width="20.83203125" style="77" bestFit="1" customWidth="1"/>
    <col min="5" max="5" width="19.08203125" customWidth="1"/>
  </cols>
  <sheetData>
    <row r="1" spans="1:5" x14ac:dyDescent="0.35">
      <c r="A1" s="83" t="s">
        <v>53</v>
      </c>
      <c r="B1" s="83" t="s">
        <v>939</v>
      </c>
      <c r="C1" s="83" t="s">
        <v>54</v>
      </c>
      <c r="D1" s="83" t="s">
        <v>940</v>
      </c>
      <c r="E1" s="83" t="s">
        <v>55</v>
      </c>
    </row>
    <row r="2" spans="1:5" s="95" customFormat="1" x14ac:dyDescent="0.35">
      <c r="A2" s="84"/>
      <c r="B2" s="181">
        <v>0</v>
      </c>
      <c r="C2" s="84"/>
      <c r="D2" s="181"/>
    </row>
    <row r="3" spans="1:5" s="95" customFormat="1" x14ac:dyDescent="0.35">
      <c r="A3" s="203" t="s">
        <v>941</v>
      </c>
      <c r="B3" s="204">
        <v>1</v>
      </c>
      <c r="C3" s="203" t="s">
        <v>942</v>
      </c>
      <c r="D3" s="204" t="s">
        <v>943</v>
      </c>
      <c r="E3" s="203" t="s">
        <v>944</v>
      </c>
    </row>
    <row r="4" spans="1:5" s="207" customFormat="1" x14ac:dyDescent="0.35">
      <c r="A4" s="181" t="s">
        <v>56</v>
      </c>
      <c r="B4" s="181">
        <v>2</v>
      </c>
      <c r="C4" s="181" t="s">
        <v>57</v>
      </c>
      <c r="D4" s="181" t="s">
        <v>56</v>
      </c>
      <c r="E4" s="181" t="s">
        <v>58</v>
      </c>
    </row>
    <row r="5" spans="1:5" s="49" customFormat="1" x14ac:dyDescent="0.35">
      <c r="A5" s="181" t="s">
        <v>59</v>
      </c>
      <c r="B5" s="181">
        <v>3</v>
      </c>
      <c r="C5" s="181" t="s">
        <v>60</v>
      </c>
      <c r="D5" s="181" t="s">
        <v>945</v>
      </c>
      <c r="E5" s="181" t="s">
        <v>61</v>
      </c>
    </row>
    <row r="6" spans="1:5" s="49" customFormat="1" x14ac:dyDescent="0.35">
      <c r="A6" s="181" t="s">
        <v>65</v>
      </c>
      <c r="B6" s="181">
        <v>4</v>
      </c>
      <c r="C6" s="181" t="s">
        <v>66</v>
      </c>
      <c r="D6" s="181" t="s">
        <v>946</v>
      </c>
      <c r="E6" s="181" t="s">
        <v>67</v>
      </c>
    </row>
    <row r="7" spans="1:5" s="49" customFormat="1" x14ac:dyDescent="0.35">
      <c r="A7" s="181" t="s">
        <v>68</v>
      </c>
      <c r="B7" s="181">
        <v>5</v>
      </c>
      <c r="C7" s="181" t="s">
        <v>69</v>
      </c>
      <c r="D7" s="181" t="s">
        <v>68</v>
      </c>
      <c r="E7" s="181" t="s">
        <v>70</v>
      </c>
    </row>
    <row r="8" spans="1:5" s="49" customFormat="1" ht="29" x14ac:dyDescent="0.35">
      <c r="A8" s="181" t="s">
        <v>71</v>
      </c>
      <c r="B8" s="181">
        <v>6</v>
      </c>
      <c r="C8" s="181" t="s">
        <v>72</v>
      </c>
      <c r="D8" s="181" t="s">
        <v>71</v>
      </c>
      <c r="E8" s="181" t="s">
        <v>73</v>
      </c>
    </row>
    <row r="9" spans="1:5" s="49" customFormat="1" x14ac:dyDescent="0.35">
      <c r="A9" s="181" t="s">
        <v>77</v>
      </c>
      <c r="B9" s="181">
        <v>7</v>
      </c>
      <c r="C9" s="181" t="s">
        <v>78</v>
      </c>
      <c r="D9" s="181" t="str">
        <f>E9</f>
        <v>LUCON</v>
      </c>
      <c r="E9" s="181" t="s">
        <v>79</v>
      </c>
    </row>
    <row r="10" spans="1:5" s="49" customFormat="1" x14ac:dyDescent="0.35">
      <c r="A10" s="181" t="s">
        <v>80</v>
      </c>
      <c r="B10" s="181">
        <v>8</v>
      </c>
      <c r="C10" s="181" t="s">
        <v>81</v>
      </c>
      <c r="D10" s="181" t="s">
        <v>80</v>
      </c>
      <c r="E10" s="181" t="s">
        <v>82</v>
      </c>
    </row>
    <row r="11" spans="1:5" s="49" customFormat="1" x14ac:dyDescent="0.35">
      <c r="A11" s="181" t="s">
        <v>947</v>
      </c>
      <c r="B11" s="181">
        <v>9</v>
      </c>
      <c r="C11" s="181" t="s">
        <v>948</v>
      </c>
      <c r="D11" s="181" t="s">
        <v>947</v>
      </c>
      <c r="E11" s="181" t="s">
        <v>949</v>
      </c>
    </row>
    <row r="12" spans="1:5" s="49" customFormat="1" x14ac:dyDescent="0.35">
      <c r="A12" s="181" t="s">
        <v>83</v>
      </c>
      <c r="B12" s="181">
        <v>10</v>
      </c>
      <c r="C12" s="181" t="s">
        <v>84</v>
      </c>
      <c r="D12" s="181" t="s">
        <v>83</v>
      </c>
      <c r="E12" s="181" t="s">
        <v>85</v>
      </c>
    </row>
    <row r="13" spans="1:5" s="49" customFormat="1" x14ac:dyDescent="0.35">
      <c r="A13" s="181" t="s">
        <v>86</v>
      </c>
      <c r="B13" s="181">
        <v>11</v>
      </c>
      <c r="C13" s="181" t="s">
        <v>87</v>
      </c>
      <c r="D13" s="181" t="s">
        <v>86</v>
      </c>
      <c r="E13" s="181" t="s">
        <v>88</v>
      </c>
    </row>
    <row r="14" spans="1:5" s="49" customFormat="1" x14ac:dyDescent="0.35">
      <c r="A14" s="181" t="s">
        <v>89</v>
      </c>
      <c r="B14" s="181">
        <v>12</v>
      </c>
      <c r="C14" s="181" t="s">
        <v>90</v>
      </c>
      <c r="D14" s="181" t="s">
        <v>950</v>
      </c>
      <c r="E14" s="181" t="s">
        <v>91</v>
      </c>
    </row>
    <row r="15" spans="1:5" s="49" customFormat="1" ht="29" x14ac:dyDescent="0.35">
      <c r="A15" s="181" t="s">
        <v>92</v>
      </c>
      <c r="B15" s="181">
        <v>13</v>
      </c>
      <c r="C15" s="181" t="s">
        <v>93</v>
      </c>
      <c r="D15" s="181" t="s">
        <v>951</v>
      </c>
      <c r="E15" s="181" t="s">
        <v>94</v>
      </c>
    </row>
    <row r="16" spans="1:5" s="49" customFormat="1" x14ac:dyDescent="0.35">
      <c r="A16" s="181" t="s">
        <v>95</v>
      </c>
      <c r="B16" s="181">
        <v>14</v>
      </c>
      <c r="C16" s="181" t="s">
        <v>96</v>
      </c>
      <c r="D16" s="181" t="s">
        <v>952</v>
      </c>
      <c r="E16" s="181" t="s">
        <v>97</v>
      </c>
    </row>
    <row r="17" spans="1:5" s="49" customFormat="1" x14ac:dyDescent="0.35">
      <c r="A17" s="181" t="s">
        <v>953</v>
      </c>
      <c r="B17" s="181">
        <v>15</v>
      </c>
      <c r="C17" s="181" t="s">
        <v>954</v>
      </c>
      <c r="D17" s="181" t="s">
        <v>953</v>
      </c>
      <c r="E17" s="181" t="s">
        <v>955</v>
      </c>
    </row>
    <row r="18" spans="1:5" s="49" customFormat="1" ht="29" x14ac:dyDescent="0.35">
      <c r="A18" s="181" t="s">
        <v>98</v>
      </c>
      <c r="B18" s="181">
        <v>16</v>
      </c>
      <c r="C18" s="181" t="s">
        <v>99</v>
      </c>
      <c r="D18" s="181" t="s">
        <v>956</v>
      </c>
      <c r="E18" s="181" t="s">
        <v>100</v>
      </c>
    </row>
    <row r="19" spans="1:5" s="49" customFormat="1" x14ac:dyDescent="0.35">
      <c r="A19" s="181" t="s">
        <v>101</v>
      </c>
      <c r="B19" s="181">
        <v>17</v>
      </c>
      <c r="C19" s="181" t="s">
        <v>102</v>
      </c>
      <c r="D19" s="181" t="s">
        <v>957</v>
      </c>
      <c r="E19" s="181" t="s">
        <v>103</v>
      </c>
    </row>
    <row r="20" spans="1:5" s="49" customFormat="1" x14ac:dyDescent="0.35">
      <c r="A20" s="181" t="s">
        <v>958</v>
      </c>
      <c r="B20" s="181">
        <v>18</v>
      </c>
      <c r="C20" s="181" t="s">
        <v>959</v>
      </c>
      <c r="D20" s="181" t="s">
        <v>958</v>
      </c>
      <c r="E20" s="181" t="s">
        <v>960</v>
      </c>
    </row>
    <row r="21" spans="1:5" s="49" customFormat="1" x14ac:dyDescent="0.35">
      <c r="A21" s="181" t="s">
        <v>104</v>
      </c>
      <c r="B21" s="181">
        <v>19</v>
      </c>
      <c r="C21" s="181" t="s">
        <v>105</v>
      </c>
      <c r="D21" s="181" t="s">
        <v>961</v>
      </c>
      <c r="E21" s="181" t="s">
        <v>106</v>
      </c>
    </row>
    <row r="22" spans="1:5" s="49" customFormat="1" x14ac:dyDescent="0.35">
      <c r="A22" s="181" t="s">
        <v>107</v>
      </c>
      <c r="B22" s="181">
        <v>20</v>
      </c>
      <c r="C22" s="181" t="s">
        <v>108</v>
      </c>
      <c r="D22" s="181" t="s">
        <v>107</v>
      </c>
      <c r="E22" s="181" t="s">
        <v>109</v>
      </c>
    </row>
    <row r="23" spans="1:5" s="49" customFormat="1" x14ac:dyDescent="0.35">
      <c r="A23" s="181" t="s">
        <v>113</v>
      </c>
      <c r="B23" s="181">
        <v>21</v>
      </c>
      <c r="C23" s="181" t="s">
        <v>114</v>
      </c>
      <c r="D23" s="181" t="s">
        <v>113</v>
      </c>
      <c r="E23" s="181" t="s">
        <v>115</v>
      </c>
    </row>
    <row r="24" spans="1:5" s="49" customFormat="1" x14ac:dyDescent="0.35">
      <c r="A24" s="181" t="s">
        <v>116</v>
      </c>
      <c r="B24" s="181">
        <v>22</v>
      </c>
      <c r="C24" s="181" t="s">
        <v>117</v>
      </c>
      <c r="D24" s="181" t="s">
        <v>962</v>
      </c>
      <c r="E24" s="181" t="s">
        <v>118</v>
      </c>
    </row>
    <row r="25" spans="1:5" s="49" customFormat="1" x14ac:dyDescent="0.35">
      <c r="A25" s="181" t="s">
        <v>119</v>
      </c>
      <c r="B25" s="181">
        <v>23</v>
      </c>
      <c r="C25" s="181" t="s">
        <v>120</v>
      </c>
      <c r="D25" s="181" t="s">
        <v>963</v>
      </c>
      <c r="E25" s="181" t="s">
        <v>121</v>
      </c>
    </row>
    <row r="26" spans="1:5" s="49" customFormat="1" x14ac:dyDescent="0.35">
      <c r="A26" s="181" t="s">
        <v>122</v>
      </c>
      <c r="B26" s="181">
        <v>24</v>
      </c>
      <c r="C26" s="181" t="s">
        <v>123</v>
      </c>
      <c r="D26" s="181" t="s">
        <v>964</v>
      </c>
      <c r="E26" s="181" t="s">
        <v>124</v>
      </c>
    </row>
    <row r="27" spans="1:5" s="49" customFormat="1" x14ac:dyDescent="0.35">
      <c r="A27" s="181" t="s">
        <v>125</v>
      </c>
      <c r="B27" s="181">
        <v>25</v>
      </c>
      <c r="C27" s="181" t="s">
        <v>126</v>
      </c>
      <c r="D27" s="181" t="s">
        <v>965</v>
      </c>
      <c r="E27" s="181" t="s">
        <v>127</v>
      </c>
    </row>
    <row r="28" spans="1:5" s="49" customFormat="1" x14ac:dyDescent="0.35">
      <c r="A28" s="181" t="s">
        <v>128</v>
      </c>
      <c r="B28" s="181">
        <v>26</v>
      </c>
      <c r="C28" s="181" t="s">
        <v>129</v>
      </c>
      <c r="D28" s="181" t="s">
        <v>966</v>
      </c>
      <c r="E28" s="181" t="s">
        <v>130</v>
      </c>
    </row>
    <row r="29" spans="1:5" s="49" customFormat="1" ht="29" x14ac:dyDescent="0.35">
      <c r="A29" s="181" t="s">
        <v>131</v>
      </c>
      <c r="B29" s="181">
        <v>27</v>
      </c>
      <c r="C29" s="181" t="s">
        <v>132</v>
      </c>
      <c r="D29" s="181" t="s">
        <v>967</v>
      </c>
      <c r="E29" s="181" t="s">
        <v>133</v>
      </c>
    </row>
    <row r="30" spans="1:5" s="49" customFormat="1" ht="29" x14ac:dyDescent="0.35">
      <c r="A30" s="181" t="s">
        <v>134</v>
      </c>
      <c r="B30" s="181">
        <v>28</v>
      </c>
      <c r="C30" s="181" t="s">
        <v>135</v>
      </c>
      <c r="D30" s="181" t="s">
        <v>968</v>
      </c>
      <c r="E30" s="181" t="s">
        <v>136</v>
      </c>
    </row>
    <row r="31" spans="1:5" s="49" customFormat="1" x14ac:dyDescent="0.35">
      <c r="A31" s="181" t="s">
        <v>137</v>
      </c>
      <c r="B31" s="181">
        <v>29</v>
      </c>
      <c r="C31" s="181" t="s">
        <v>138</v>
      </c>
      <c r="D31" s="181" t="s">
        <v>969</v>
      </c>
      <c r="E31" s="181" t="s">
        <v>139</v>
      </c>
    </row>
    <row r="32" spans="1:5" s="49" customFormat="1" x14ac:dyDescent="0.35">
      <c r="A32" s="181" t="s">
        <v>970</v>
      </c>
      <c r="B32" s="181">
        <v>30</v>
      </c>
      <c r="C32" s="181" t="s">
        <v>971</v>
      </c>
      <c r="D32" s="181" t="s">
        <v>972</v>
      </c>
      <c r="E32" s="181" t="s">
        <v>973</v>
      </c>
    </row>
    <row r="33" spans="1:5" s="49" customFormat="1" x14ac:dyDescent="0.35">
      <c r="A33" s="181" t="s">
        <v>143</v>
      </c>
      <c r="B33" s="181">
        <v>31</v>
      </c>
      <c r="C33" s="181" t="s">
        <v>144</v>
      </c>
      <c r="D33" s="181" t="s">
        <v>974</v>
      </c>
      <c r="E33" s="181" t="s">
        <v>145</v>
      </c>
    </row>
    <row r="34" spans="1:5" s="49" customFormat="1" x14ac:dyDescent="0.35">
      <c r="A34" s="181" t="s">
        <v>146</v>
      </c>
      <c r="B34" s="181">
        <v>32</v>
      </c>
      <c r="C34" s="181" t="s">
        <v>147</v>
      </c>
      <c r="D34" s="181" t="s">
        <v>975</v>
      </c>
      <c r="E34" s="181" t="s">
        <v>148</v>
      </c>
    </row>
    <row r="35" spans="1:5" s="49" customFormat="1" ht="29" x14ac:dyDescent="0.35">
      <c r="A35" s="181" t="s">
        <v>149</v>
      </c>
      <c r="B35" s="181">
        <v>33</v>
      </c>
      <c r="C35" s="181" t="s">
        <v>150</v>
      </c>
      <c r="D35" s="181" t="s">
        <v>976</v>
      </c>
      <c r="E35" s="181" t="s">
        <v>151</v>
      </c>
    </row>
    <row r="36" spans="1:5" s="49" customFormat="1" x14ac:dyDescent="0.35">
      <c r="A36" s="181" t="s">
        <v>977</v>
      </c>
      <c r="B36" s="181">
        <v>34</v>
      </c>
      <c r="C36" s="181" t="s">
        <v>978</v>
      </c>
      <c r="D36" s="181" t="s">
        <v>979</v>
      </c>
      <c r="E36" s="181" t="s">
        <v>980</v>
      </c>
    </row>
    <row r="37" spans="1:5" s="49" customFormat="1" ht="29" x14ac:dyDescent="0.35">
      <c r="A37" s="181" t="s">
        <v>152</v>
      </c>
      <c r="B37" s="181">
        <v>35</v>
      </c>
      <c r="C37" s="181" t="s">
        <v>153</v>
      </c>
      <c r="D37" s="181" t="s">
        <v>981</v>
      </c>
      <c r="E37" s="181" t="s">
        <v>154</v>
      </c>
    </row>
    <row r="38" spans="1:5" s="49" customFormat="1" ht="29" x14ac:dyDescent="0.35">
      <c r="A38" s="181" t="s">
        <v>155</v>
      </c>
      <c r="B38" s="181">
        <v>36</v>
      </c>
      <c r="C38" s="181" t="s">
        <v>156</v>
      </c>
      <c r="D38" s="181" t="s">
        <v>982</v>
      </c>
      <c r="E38" s="181" t="s">
        <v>157</v>
      </c>
    </row>
    <row r="39" spans="1:5" s="49" customFormat="1" x14ac:dyDescent="0.35">
      <c r="A39" s="181" t="s">
        <v>158</v>
      </c>
      <c r="B39" s="181">
        <v>37</v>
      </c>
      <c r="C39" s="181" t="s">
        <v>159</v>
      </c>
      <c r="D39" s="181" t="s">
        <v>983</v>
      </c>
      <c r="E39" s="181" t="s">
        <v>160</v>
      </c>
    </row>
    <row r="40" spans="1:5" s="49" customFormat="1" x14ac:dyDescent="0.35">
      <c r="A40" s="181" t="s">
        <v>984</v>
      </c>
      <c r="B40" s="181">
        <v>38</v>
      </c>
      <c r="C40" s="181" t="s">
        <v>985</v>
      </c>
      <c r="D40" s="181" t="s">
        <v>986</v>
      </c>
      <c r="E40" s="181" t="s">
        <v>987</v>
      </c>
    </row>
    <row r="41" spans="1:5" s="49" customFormat="1" x14ac:dyDescent="0.35">
      <c r="A41" s="181" t="s">
        <v>164</v>
      </c>
      <c r="B41" s="181">
        <v>39</v>
      </c>
      <c r="C41" s="181" t="s">
        <v>165</v>
      </c>
      <c r="D41" s="181" t="s">
        <v>988</v>
      </c>
      <c r="E41" s="181" t="s">
        <v>166</v>
      </c>
    </row>
    <row r="42" spans="1:5" s="49" customFormat="1" x14ac:dyDescent="0.35">
      <c r="A42" s="181" t="s">
        <v>167</v>
      </c>
      <c r="B42" s="181">
        <v>40</v>
      </c>
      <c r="C42" s="181" t="s">
        <v>168</v>
      </c>
      <c r="D42" s="181" t="s">
        <v>989</v>
      </c>
      <c r="E42" s="181" t="s">
        <v>169</v>
      </c>
    </row>
    <row r="43" spans="1:5" s="49" customFormat="1" x14ac:dyDescent="0.35">
      <c r="A43" s="181" t="s">
        <v>170</v>
      </c>
      <c r="B43" s="181">
        <v>41</v>
      </c>
      <c r="C43" s="181" t="s">
        <v>171</v>
      </c>
      <c r="D43" s="181" t="s">
        <v>990</v>
      </c>
      <c r="E43" s="181" t="s">
        <v>172</v>
      </c>
    </row>
    <row r="44" spans="1:5" s="49" customFormat="1" x14ac:dyDescent="0.35">
      <c r="A44" s="181" t="s">
        <v>176</v>
      </c>
      <c r="B44" s="181">
        <v>42</v>
      </c>
      <c r="C44" s="181" t="s">
        <v>177</v>
      </c>
      <c r="D44" s="181" t="s">
        <v>991</v>
      </c>
      <c r="E44" s="181" t="s">
        <v>178</v>
      </c>
    </row>
    <row r="45" spans="1:5" s="49" customFormat="1" x14ac:dyDescent="0.35">
      <c r="A45" s="181" t="s">
        <v>992</v>
      </c>
      <c r="B45" s="181">
        <v>43</v>
      </c>
      <c r="C45" s="181" t="s">
        <v>993</v>
      </c>
      <c r="D45" s="181" t="s">
        <v>994</v>
      </c>
      <c r="E45" s="181" t="s">
        <v>995</v>
      </c>
    </row>
    <row r="46" spans="1:5" s="49" customFormat="1" x14ac:dyDescent="0.35">
      <c r="A46" s="181" t="s">
        <v>179</v>
      </c>
      <c r="B46" s="181">
        <v>44</v>
      </c>
      <c r="C46" s="181" t="s">
        <v>180</v>
      </c>
      <c r="D46" s="181" t="s">
        <v>996</v>
      </c>
      <c r="E46" s="181" t="s">
        <v>181</v>
      </c>
    </row>
    <row r="47" spans="1:5" s="49" customFormat="1" x14ac:dyDescent="0.35">
      <c r="A47" s="181" t="s">
        <v>182</v>
      </c>
      <c r="B47" s="181">
        <v>45</v>
      </c>
      <c r="C47" s="181" t="s">
        <v>183</v>
      </c>
      <c r="D47" s="181" t="s">
        <v>997</v>
      </c>
      <c r="E47" s="181" t="s">
        <v>184</v>
      </c>
    </row>
    <row r="48" spans="1:5" s="49" customFormat="1" x14ac:dyDescent="0.35">
      <c r="A48" s="181" t="s">
        <v>998</v>
      </c>
      <c r="B48" s="181">
        <v>46</v>
      </c>
      <c r="C48" s="181" t="s">
        <v>999</v>
      </c>
      <c r="D48" s="181" t="s">
        <v>2507</v>
      </c>
      <c r="E48" s="181" t="s">
        <v>1000</v>
      </c>
    </row>
    <row r="49" spans="1:5" s="49" customFormat="1" x14ac:dyDescent="0.35">
      <c r="A49" s="181" t="s">
        <v>188</v>
      </c>
      <c r="B49" s="181">
        <v>47</v>
      </c>
      <c r="C49" s="181" t="s">
        <v>189</v>
      </c>
      <c r="D49" s="181" t="s">
        <v>1001</v>
      </c>
      <c r="E49" s="181" t="s">
        <v>190</v>
      </c>
    </row>
    <row r="50" spans="1:5" s="49" customFormat="1" x14ac:dyDescent="0.35">
      <c r="A50" s="181" t="s">
        <v>191</v>
      </c>
      <c r="B50" s="181">
        <v>48</v>
      </c>
      <c r="C50" s="181" t="s">
        <v>192</v>
      </c>
      <c r="D50" s="181" t="s">
        <v>1002</v>
      </c>
      <c r="E50" s="181" t="s">
        <v>193</v>
      </c>
    </row>
    <row r="51" spans="1:5" s="49" customFormat="1" x14ac:dyDescent="0.35">
      <c r="A51" s="181" t="s">
        <v>1003</v>
      </c>
      <c r="B51" s="181">
        <v>49</v>
      </c>
      <c r="C51" s="181" t="s">
        <v>1004</v>
      </c>
      <c r="D51" s="181" t="s">
        <v>1005</v>
      </c>
      <c r="E51" s="181" t="s">
        <v>1006</v>
      </c>
    </row>
    <row r="52" spans="1:5" s="49" customFormat="1" x14ac:dyDescent="0.35">
      <c r="A52" s="181" t="s">
        <v>194</v>
      </c>
      <c r="B52" s="181">
        <v>50</v>
      </c>
      <c r="C52" s="181" t="s">
        <v>195</v>
      </c>
      <c r="D52" s="181" t="s">
        <v>1007</v>
      </c>
      <c r="E52" s="181" t="s">
        <v>196</v>
      </c>
    </row>
    <row r="53" spans="1:5" s="49" customFormat="1" x14ac:dyDescent="0.35">
      <c r="A53" s="181" t="s">
        <v>197</v>
      </c>
      <c r="B53" s="181">
        <v>51</v>
      </c>
      <c r="C53" s="181" t="s">
        <v>198</v>
      </c>
      <c r="D53" s="181" t="s">
        <v>1008</v>
      </c>
      <c r="E53" s="181" t="s">
        <v>199</v>
      </c>
    </row>
    <row r="54" spans="1:5" s="49" customFormat="1" x14ac:dyDescent="0.35">
      <c r="A54" s="181" t="s">
        <v>200</v>
      </c>
      <c r="B54" s="181">
        <v>52</v>
      </c>
      <c r="C54" s="181" t="s">
        <v>201</v>
      </c>
      <c r="D54" s="181" t="s">
        <v>1009</v>
      </c>
      <c r="E54" s="181" t="s">
        <v>202</v>
      </c>
    </row>
    <row r="55" spans="1:5" s="49" customFormat="1" x14ac:dyDescent="0.35">
      <c r="A55" s="181" t="s">
        <v>1010</v>
      </c>
      <c r="B55" s="181">
        <v>53</v>
      </c>
      <c r="C55" s="181" t="s">
        <v>1011</v>
      </c>
      <c r="D55" s="181" t="s">
        <v>1012</v>
      </c>
      <c r="E55" s="181" t="s">
        <v>1013</v>
      </c>
    </row>
    <row r="56" spans="1:5" s="49" customFormat="1" x14ac:dyDescent="0.35">
      <c r="A56" s="181" t="s">
        <v>209</v>
      </c>
      <c r="B56" s="181">
        <v>54</v>
      </c>
      <c r="C56" s="181" t="s">
        <v>210</v>
      </c>
      <c r="D56" s="181" t="s">
        <v>1014</v>
      </c>
      <c r="E56" s="181" t="s">
        <v>211</v>
      </c>
    </row>
    <row r="57" spans="1:5" s="49" customFormat="1" ht="29" x14ac:dyDescent="0.35">
      <c r="A57" s="181" t="s">
        <v>212</v>
      </c>
      <c r="B57" s="181">
        <v>55</v>
      </c>
      <c r="C57" s="181" t="s">
        <v>213</v>
      </c>
      <c r="D57" s="181" t="s">
        <v>1015</v>
      </c>
      <c r="E57" s="181" t="s">
        <v>214</v>
      </c>
    </row>
    <row r="58" spans="1:5" s="49" customFormat="1" x14ac:dyDescent="0.35">
      <c r="A58" s="181" t="s">
        <v>215</v>
      </c>
      <c r="B58" s="181">
        <v>56</v>
      </c>
      <c r="C58" s="181" t="s">
        <v>216</v>
      </c>
      <c r="D58" s="181" t="s">
        <v>1016</v>
      </c>
      <c r="E58" s="181" t="s">
        <v>217</v>
      </c>
    </row>
    <row r="59" spans="1:5" s="49" customFormat="1" x14ac:dyDescent="0.35">
      <c r="A59" s="181" t="s">
        <v>218</v>
      </c>
      <c r="B59" s="181">
        <v>57</v>
      </c>
      <c r="C59" s="181" t="s">
        <v>219</v>
      </c>
      <c r="D59" s="181" t="s">
        <v>218</v>
      </c>
      <c r="E59" s="181" t="s">
        <v>220</v>
      </c>
    </row>
    <row r="60" spans="1:5" s="49" customFormat="1" x14ac:dyDescent="0.35">
      <c r="A60" s="181" t="s">
        <v>224</v>
      </c>
      <c r="B60" s="181">
        <v>58</v>
      </c>
      <c r="C60" s="181" t="s">
        <v>225</v>
      </c>
      <c r="D60" s="181" t="s">
        <v>224</v>
      </c>
      <c r="E60" s="181" t="s">
        <v>226</v>
      </c>
    </row>
    <row r="61" spans="1:5" s="49" customFormat="1" x14ac:dyDescent="0.35">
      <c r="A61" s="181" t="s">
        <v>1017</v>
      </c>
      <c r="B61" s="181">
        <v>59</v>
      </c>
      <c r="C61" s="181" t="s">
        <v>1018</v>
      </c>
      <c r="D61" s="181" t="s">
        <v>1017</v>
      </c>
      <c r="E61" s="181" t="s">
        <v>286</v>
      </c>
    </row>
    <row r="62" spans="1:5" s="49" customFormat="1" x14ac:dyDescent="0.35">
      <c r="A62" s="181" t="s">
        <v>227</v>
      </c>
      <c r="B62" s="181">
        <v>60</v>
      </c>
      <c r="C62" s="181" t="s">
        <v>228</v>
      </c>
      <c r="D62" s="181" t="s">
        <v>227</v>
      </c>
      <c r="E62" s="181" t="s">
        <v>229</v>
      </c>
    </row>
    <row r="63" spans="1:5" s="49" customFormat="1" x14ac:dyDescent="0.35">
      <c r="A63" s="181" t="s">
        <v>1019</v>
      </c>
      <c r="B63" s="181">
        <v>61</v>
      </c>
      <c r="C63" s="181" t="s">
        <v>1020</v>
      </c>
      <c r="D63" s="181" t="s">
        <v>1021</v>
      </c>
      <c r="E63" s="181" t="s">
        <v>1022</v>
      </c>
    </row>
    <row r="64" spans="1:5" s="49" customFormat="1" x14ac:dyDescent="0.35">
      <c r="A64" s="181" t="s">
        <v>1023</v>
      </c>
      <c r="B64" s="181">
        <v>62</v>
      </c>
      <c r="C64" s="181" t="s">
        <v>1024</v>
      </c>
      <c r="D64" s="181" t="s">
        <v>1025</v>
      </c>
      <c r="E64" s="181" t="s">
        <v>363</v>
      </c>
    </row>
    <row r="65" spans="1:5" s="49" customFormat="1" x14ac:dyDescent="0.35">
      <c r="A65" s="181" t="s">
        <v>230</v>
      </c>
      <c r="B65" s="181">
        <v>63</v>
      </c>
      <c r="C65" s="181" t="s">
        <v>231</v>
      </c>
      <c r="D65" s="181" t="s">
        <v>230</v>
      </c>
      <c r="E65" s="181" t="s">
        <v>232</v>
      </c>
    </row>
    <row r="66" spans="1:5" s="49" customFormat="1" x14ac:dyDescent="0.35">
      <c r="A66" s="181" t="s">
        <v>233</v>
      </c>
      <c r="B66" s="181">
        <v>64</v>
      </c>
      <c r="C66" s="181" t="s">
        <v>234</v>
      </c>
      <c r="D66" s="181" t="s">
        <v>2508</v>
      </c>
      <c r="E66" s="181" t="s">
        <v>235</v>
      </c>
    </row>
    <row r="67" spans="1:5" s="49" customFormat="1" x14ac:dyDescent="0.35">
      <c r="A67" s="181" t="s">
        <v>1026</v>
      </c>
      <c r="B67" s="181">
        <v>65</v>
      </c>
      <c r="C67" s="181" t="s">
        <v>1027</v>
      </c>
      <c r="D67" s="181" t="s">
        <v>1028</v>
      </c>
      <c r="E67" s="181" t="s">
        <v>310</v>
      </c>
    </row>
    <row r="68" spans="1:5" s="49" customFormat="1" x14ac:dyDescent="0.35">
      <c r="A68" s="181" t="s">
        <v>239</v>
      </c>
      <c r="B68" s="181">
        <v>66</v>
      </c>
      <c r="C68" s="181" t="s">
        <v>240</v>
      </c>
      <c r="D68" s="181" t="s">
        <v>1029</v>
      </c>
      <c r="E68" s="181" t="s">
        <v>241</v>
      </c>
    </row>
    <row r="69" spans="1:5" s="49" customFormat="1" x14ac:dyDescent="0.35">
      <c r="A69" s="181" t="s">
        <v>242</v>
      </c>
      <c r="B69" s="181">
        <v>67</v>
      </c>
      <c r="C69" s="181" t="s">
        <v>243</v>
      </c>
      <c r="D69" s="181" t="s">
        <v>1030</v>
      </c>
      <c r="E69" s="181" t="s">
        <v>244</v>
      </c>
    </row>
    <row r="70" spans="1:5" s="49" customFormat="1" x14ac:dyDescent="0.35">
      <c r="A70" s="181" t="s">
        <v>1031</v>
      </c>
      <c r="B70" s="181">
        <v>68</v>
      </c>
      <c r="C70" s="181" t="s">
        <v>297</v>
      </c>
      <c r="D70" s="181" t="s">
        <v>1032</v>
      </c>
      <c r="E70" s="181" t="s">
        <v>298</v>
      </c>
    </row>
    <row r="71" spans="1:5" s="49" customFormat="1" x14ac:dyDescent="0.35">
      <c r="A71" s="181" t="s">
        <v>245</v>
      </c>
      <c r="B71" s="181">
        <v>69</v>
      </c>
      <c r="C71" s="181" t="s">
        <v>246</v>
      </c>
      <c r="D71" s="181" t="s">
        <v>1033</v>
      </c>
      <c r="E71" s="181" t="s">
        <v>247</v>
      </c>
    </row>
    <row r="72" spans="1:5" s="49" customFormat="1" x14ac:dyDescent="0.35">
      <c r="A72" s="181" t="s">
        <v>251</v>
      </c>
      <c r="B72" s="181">
        <v>70</v>
      </c>
      <c r="C72" s="181" t="s">
        <v>252</v>
      </c>
      <c r="D72" s="181" t="s">
        <v>1034</v>
      </c>
      <c r="E72" s="181" t="s">
        <v>253</v>
      </c>
    </row>
    <row r="73" spans="1:5" s="49" customFormat="1" x14ac:dyDescent="0.35">
      <c r="A73" s="181" t="s">
        <v>254</v>
      </c>
      <c r="B73" s="181">
        <v>71</v>
      </c>
      <c r="C73" s="181" t="s">
        <v>255</v>
      </c>
      <c r="D73" s="181" t="s">
        <v>254</v>
      </c>
      <c r="E73" s="181" t="s">
        <v>256</v>
      </c>
    </row>
    <row r="74" spans="1:5" s="49" customFormat="1" x14ac:dyDescent="0.35">
      <c r="A74" s="181" t="s">
        <v>257</v>
      </c>
      <c r="B74" s="181">
        <v>72</v>
      </c>
      <c r="C74" s="181" t="s">
        <v>258</v>
      </c>
      <c r="D74" s="181" t="s">
        <v>1035</v>
      </c>
      <c r="E74" s="181" t="s">
        <v>259</v>
      </c>
    </row>
    <row r="75" spans="1:5" s="49" customFormat="1" x14ac:dyDescent="0.35">
      <c r="A75" s="181" t="s">
        <v>1036</v>
      </c>
      <c r="B75" s="181">
        <v>73</v>
      </c>
      <c r="C75" s="181" t="s">
        <v>1037</v>
      </c>
      <c r="D75" s="181" t="s">
        <v>1038</v>
      </c>
      <c r="E75" s="181" t="s">
        <v>1039</v>
      </c>
    </row>
    <row r="76" spans="1:5" s="49" customFormat="1" x14ac:dyDescent="0.35">
      <c r="A76" s="181" t="s">
        <v>1040</v>
      </c>
      <c r="B76" s="181">
        <v>74</v>
      </c>
      <c r="C76" s="181" t="s">
        <v>1041</v>
      </c>
      <c r="D76" s="181" t="s">
        <v>1042</v>
      </c>
      <c r="E76" s="181" t="s">
        <v>1043</v>
      </c>
    </row>
    <row r="77" spans="1:5" s="49" customFormat="1" x14ac:dyDescent="0.35">
      <c r="A77" s="181" t="s">
        <v>1044</v>
      </c>
      <c r="B77" s="181">
        <v>75</v>
      </c>
      <c r="C77" s="181" t="s">
        <v>1045</v>
      </c>
      <c r="D77" s="181" t="s">
        <v>1046</v>
      </c>
      <c r="E77" s="181" t="s">
        <v>1047</v>
      </c>
    </row>
    <row r="78" spans="1:5" s="49" customFormat="1" x14ac:dyDescent="0.35">
      <c r="A78" s="181" t="s">
        <v>1048</v>
      </c>
      <c r="B78" s="181">
        <v>76</v>
      </c>
      <c r="C78" s="181" t="s">
        <v>1049</v>
      </c>
      <c r="D78" s="181" t="s">
        <v>1050</v>
      </c>
      <c r="E78" s="181" t="s">
        <v>1047</v>
      </c>
    </row>
    <row r="79" spans="1:5" s="49" customFormat="1" x14ac:dyDescent="0.35">
      <c r="A79" s="181" t="s">
        <v>1051</v>
      </c>
      <c r="B79" s="181">
        <v>77</v>
      </c>
      <c r="C79" s="181" t="s">
        <v>1052</v>
      </c>
      <c r="D79" s="181" t="s">
        <v>1051</v>
      </c>
      <c r="E79" s="181" t="s">
        <v>286</v>
      </c>
    </row>
    <row r="80" spans="1:5" s="49" customFormat="1" x14ac:dyDescent="0.35">
      <c r="A80" s="181" t="s">
        <v>1053</v>
      </c>
      <c r="B80" s="181">
        <v>78</v>
      </c>
      <c r="C80" s="181" t="s">
        <v>1054</v>
      </c>
      <c r="D80" s="181" t="s">
        <v>1055</v>
      </c>
      <c r="E80" s="181" t="s">
        <v>142</v>
      </c>
    </row>
    <row r="81" spans="1:5" s="49" customFormat="1" x14ac:dyDescent="0.35">
      <c r="A81" s="181" t="s">
        <v>1056</v>
      </c>
      <c r="B81" s="181">
        <v>79</v>
      </c>
      <c r="C81" s="181" t="s">
        <v>273</v>
      </c>
      <c r="D81" s="181" t="s">
        <v>1056</v>
      </c>
      <c r="E81" s="181" t="s">
        <v>274</v>
      </c>
    </row>
    <row r="82" spans="1:5" s="49" customFormat="1" x14ac:dyDescent="0.35">
      <c r="A82" s="181" t="s">
        <v>266</v>
      </c>
      <c r="B82" s="181">
        <v>80</v>
      </c>
      <c r="C82" s="181" t="s">
        <v>267</v>
      </c>
      <c r="D82" s="181" t="s">
        <v>266</v>
      </c>
      <c r="E82" s="181" t="s">
        <v>268</v>
      </c>
    </row>
    <row r="83" spans="1:5" s="49" customFormat="1" ht="29" x14ac:dyDescent="0.35">
      <c r="A83" s="181" t="s">
        <v>269</v>
      </c>
      <c r="B83" s="181">
        <v>81</v>
      </c>
      <c r="C83" s="181" t="s">
        <v>270</v>
      </c>
      <c r="D83" s="181" t="s">
        <v>1057</v>
      </c>
      <c r="E83" s="181" t="s">
        <v>271</v>
      </c>
    </row>
    <row r="84" spans="1:5" s="49" customFormat="1" x14ac:dyDescent="0.35">
      <c r="A84" s="181" t="s">
        <v>1058</v>
      </c>
      <c r="B84" s="181">
        <v>82</v>
      </c>
      <c r="C84" s="181" t="s">
        <v>276</v>
      </c>
      <c r="D84" s="181" t="s">
        <v>1058</v>
      </c>
      <c r="E84" s="181" t="s">
        <v>277</v>
      </c>
    </row>
    <row r="85" spans="1:5" s="49" customFormat="1" x14ac:dyDescent="0.35">
      <c r="A85" s="181" t="s">
        <v>278</v>
      </c>
      <c r="B85" s="181">
        <v>83</v>
      </c>
      <c r="C85" s="181" t="s">
        <v>279</v>
      </c>
      <c r="D85" s="181" t="s">
        <v>278</v>
      </c>
      <c r="E85" s="181" t="s">
        <v>280</v>
      </c>
    </row>
    <row r="86" spans="1:5" s="49" customFormat="1" x14ac:dyDescent="0.35">
      <c r="A86" s="181" t="s">
        <v>287</v>
      </c>
      <c r="B86" s="181">
        <v>84</v>
      </c>
      <c r="C86" s="181" t="s">
        <v>288</v>
      </c>
      <c r="D86" s="181" t="s">
        <v>1059</v>
      </c>
      <c r="E86" s="181" t="s">
        <v>289</v>
      </c>
    </row>
    <row r="87" spans="1:5" s="49" customFormat="1" x14ac:dyDescent="0.35">
      <c r="A87" s="181" t="s">
        <v>1060</v>
      </c>
      <c r="B87" s="181">
        <v>85</v>
      </c>
      <c r="C87" s="181" t="s">
        <v>1061</v>
      </c>
      <c r="D87" s="181" t="s">
        <v>1062</v>
      </c>
      <c r="E87" s="181" t="s">
        <v>1063</v>
      </c>
    </row>
    <row r="88" spans="1:5" s="49" customFormat="1" x14ac:dyDescent="0.35">
      <c r="A88" s="181" t="s">
        <v>1064</v>
      </c>
      <c r="B88" s="181">
        <v>86</v>
      </c>
      <c r="C88" s="181" t="s">
        <v>1065</v>
      </c>
      <c r="D88" s="181" t="s">
        <v>1064</v>
      </c>
      <c r="E88" s="181" t="s">
        <v>1066</v>
      </c>
    </row>
    <row r="89" spans="1:5" s="49" customFormat="1" x14ac:dyDescent="0.35">
      <c r="A89" s="181" t="s">
        <v>290</v>
      </c>
      <c r="B89" s="181">
        <v>87</v>
      </c>
      <c r="C89" s="181" t="s">
        <v>291</v>
      </c>
      <c r="D89" s="181" t="s">
        <v>1067</v>
      </c>
      <c r="E89" s="181" t="s">
        <v>292</v>
      </c>
    </row>
    <row r="90" spans="1:5" s="49" customFormat="1" x14ac:dyDescent="0.35">
      <c r="A90" s="181" t="s">
        <v>293</v>
      </c>
      <c r="B90" s="181">
        <v>88</v>
      </c>
      <c r="C90" s="181" t="s">
        <v>294</v>
      </c>
      <c r="D90" s="181" t="s">
        <v>1068</v>
      </c>
      <c r="E90" s="181" t="s">
        <v>295</v>
      </c>
    </row>
    <row r="91" spans="1:5" s="49" customFormat="1" x14ac:dyDescent="0.35">
      <c r="A91" s="181" t="s">
        <v>302</v>
      </c>
      <c r="B91" s="181">
        <v>89</v>
      </c>
      <c r="C91" s="181" t="s">
        <v>303</v>
      </c>
      <c r="D91" s="181" t="s">
        <v>1069</v>
      </c>
      <c r="E91" s="181" t="s">
        <v>304</v>
      </c>
    </row>
    <row r="92" spans="1:5" s="49" customFormat="1" x14ac:dyDescent="0.35">
      <c r="A92" s="181" t="s">
        <v>305</v>
      </c>
      <c r="B92" s="181">
        <v>90</v>
      </c>
      <c r="C92" s="181" t="s">
        <v>306</v>
      </c>
      <c r="D92" s="181" t="s">
        <v>1070</v>
      </c>
      <c r="E92" s="181" t="s">
        <v>307</v>
      </c>
    </row>
    <row r="93" spans="1:5" s="49" customFormat="1" x14ac:dyDescent="0.35">
      <c r="A93" s="181" t="s">
        <v>308</v>
      </c>
      <c r="B93" s="181">
        <v>91</v>
      </c>
      <c r="C93" s="181" t="s">
        <v>309</v>
      </c>
      <c r="D93" s="181" t="s">
        <v>1071</v>
      </c>
      <c r="E93" s="181" t="s">
        <v>310</v>
      </c>
    </row>
    <row r="94" spans="1:5" s="49" customFormat="1" x14ac:dyDescent="0.35">
      <c r="A94" s="181" t="s">
        <v>311</v>
      </c>
      <c r="B94" s="181">
        <v>92</v>
      </c>
      <c r="C94" s="181" t="s">
        <v>312</v>
      </c>
      <c r="D94" s="181" t="s">
        <v>1072</v>
      </c>
      <c r="E94" s="181" t="s">
        <v>313</v>
      </c>
    </row>
    <row r="95" spans="1:5" s="49" customFormat="1" ht="29" x14ac:dyDescent="0.35">
      <c r="A95" s="181" t="s">
        <v>314</v>
      </c>
      <c r="B95" s="181">
        <v>93</v>
      </c>
      <c r="C95" s="181" t="s">
        <v>315</v>
      </c>
      <c r="D95" s="181" t="s">
        <v>1073</v>
      </c>
      <c r="E95" s="181" t="s">
        <v>316</v>
      </c>
    </row>
    <row r="96" spans="1:5" s="49" customFormat="1" x14ac:dyDescent="0.35">
      <c r="A96" s="181" t="s">
        <v>317</v>
      </c>
      <c r="B96" s="181">
        <v>94</v>
      </c>
      <c r="C96" s="181" t="s">
        <v>318</v>
      </c>
      <c r="D96" s="181" t="s">
        <v>1074</v>
      </c>
      <c r="E96" s="181" t="s">
        <v>310</v>
      </c>
    </row>
    <row r="97" spans="1:5" s="49" customFormat="1" x14ac:dyDescent="0.35">
      <c r="A97" s="181" t="s">
        <v>319</v>
      </c>
      <c r="B97" s="181">
        <v>95</v>
      </c>
      <c r="C97" s="181" t="s">
        <v>320</v>
      </c>
      <c r="D97" s="181" t="s">
        <v>1075</v>
      </c>
      <c r="E97" s="181" t="s">
        <v>321</v>
      </c>
    </row>
    <row r="98" spans="1:5" s="49" customFormat="1" x14ac:dyDescent="0.35">
      <c r="A98" s="181" t="s">
        <v>322</v>
      </c>
      <c r="B98" s="181">
        <v>96</v>
      </c>
      <c r="C98" s="181" t="s">
        <v>323</v>
      </c>
      <c r="D98" s="181" t="s">
        <v>1076</v>
      </c>
      <c r="E98" s="181" t="s">
        <v>324</v>
      </c>
    </row>
    <row r="99" spans="1:5" s="49" customFormat="1" ht="29" x14ac:dyDescent="0.35">
      <c r="A99" s="181" t="s">
        <v>325</v>
      </c>
      <c r="B99" s="181">
        <v>97</v>
      </c>
      <c r="C99" s="181" t="s">
        <v>326</v>
      </c>
      <c r="D99" s="181" t="s">
        <v>325</v>
      </c>
      <c r="E99" s="181" t="s">
        <v>327</v>
      </c>
    </row>
    <row r="100" spans="1:5" s="49" customFormat="1" x14ac:dyDescent="0.35">
      <c r="A100" s="181" t="s">
        <v>328</v>
      </c>
      <c r="B100" s="181">
        <v>98</v>
      </c>
      <c r="C100" s="181" t="s">
        <v>329</v>
      </c>
      <c r="D100" s="181" t="s">
        <v>2509</v>
      </c>
      <c r="E100" s="181" t="s">
        <v>330</v>
      </c>
    </row>
    <row r="101" spans="1:5" s="49" customFormat="1" ht="29" x14ac:dyDescent="0.35">
      <c r="A101" s="181" t="s">
        <v>331</v>
      </c>
      <c r="B101" s="181">
        <v>99</v>
      </c>
      <c r="C101" s="181" t="s">
        <v>332</v>
      </c>
      <c r="D101" s="181" t="s">
        <v>1078</v>
      </c>
      <c r="E101" s="181" t="s">
        <v>333</v>
      </c>
    </row>
    <row r="102" spans="1:5" s="49" customFormat="1" x14ac:dyDescent="0.35">
      <c r="A102" s="181" t="s">
        <v>334</v>
      </c>
      <c r="B102" s="181">
        <v>100</v>
      </c>
      <c r="C102" s="181" t="s">
        <v>335</v>
      </c>
      <c r="D102" s="181" t="s">
        <v>1079</v>
      </c>
      <c r="E102" s="181" t="s">
        <v>336</v>
      </c>
    </row>
    <row r="103" spans="1:5" s="49" customFormat="1" x14ac:dyDescent="0.35">
      <c r="A103" s="181" t="s">
        <v>337</v>
      </c>
      <c r="B103" s="181">
        <v>101</v>
      </c>
      <c r="C103" s="181" t="s">
        <v>338</v>
      </c>
      <c r="D103" s="181" t="s">
        <v>1080</v>
      </c>
      <c r="E103" s="181" t="s">
        <v>339</v>
      </c>
    </row>
    <row r="104" spans="1:5" s="49" customFormat="1" x14ac:dyDescent="0.35">
      <c r="A104" s="181" t="s">
        <v>1081</v>
      </c>
      <c r="B104" s="181">
        <v>102</v>
      </c>
      <c r="C104" s="181" t="s">
        <v>1082</v>
      </c>
      <c r="D104" s="181" t="s">
        <v>1083</v>
      </c>
      <c r="E104" s="181" t="s">
        <v>1084</v>
      </c>
    </row>
    <row r="105" spans="1:5" s="49" customFormat="1" x14ac:dyDescent="0.35">
      <c r="A105" s="181" t="s">
        <v>340</v>
      </c>
      <c r="B105" s="181">
        <v>103</v>
      </c>
      <c r="C105" s="181" t="s">
        <v>341</v>
      </c>
      <c r="D105" s="181" t="s">
        <v>1085</v>
      </c>
      <c r="E105" s="181" t="s">
        <v>342</v>
      </c>
    </row>
    <row r="106" spans="1:5" s="49" customFormat="1" x14ac:dyDescent="0.35">
      <c r="A106" s="181" t="s">
        <v>343</v>
      </c>
      <c r="B106" s="181">
        <v>104</v>
      </c>
      <c r="C106" s="181" t="s">
        <v>344</v>
      </c>
      <c r="D106" s="181" t="s">
        <v>343</v>
      </c>
      <c r="E106" s="181" t="s">
        <v>345</v>
      </c>
    </row>
    <row r="107" spans="1:5" s="49" customFormat="1" ht="29" x14ac:dyDescent="0.35">
      <c r="A107" s="181" t="s">
        <v>1086</v>
      </c>
      <c r="B107" s="181">
        <v>105</v>
      </c>
      <c r="C107" s="181" t="s">
        <v>1087</v>
      </c>
      <c r="D107" s="181" t="s">
        <v>1088</v>
      </c>
      <c r="E107" s="181" t="s">
        <v>1089</v>
      </c>
    </row>
    <row r="108" spans="1:5" s="49" customFormat="1" ht="29" x14ac:dyDescent="0.35">
      <c r="A108" s="181" t="s">
        <v>346</v>
      </c>
      <c r="B108" s="181">
        <v>106</v>
      </c>
      <c r="C108" s="181" t="s">
        <v>347</v>
      </c>
      <c r="D108" s="181" t="s">
        <v>346</v>
      </c>
      <c r="E108" s="181" t="s">
        <v>348</v>
      </c>
    </row>
    <row r="109" spans="1:5" s="49" customFormat="1" x14ac:dyDescent="0.35">
      <c r="A109" s="181" t="s">
        <v>349</v>
      </c>
      <c r="B109" s="181">
        <v>107</v>
      </c>
      <c r="C109" s="181" t="s">
        <v>350</v>
      </c>
      <c r="D109" s="181" t="s">
        <v>1090</v>
      </c>
      <c r="E109" s="181" t="s">
        <v>351</v>
      </c>
    </row>
    <row r="110" spans="1:5" s="49" customFormat="1" x14ac:dyDescent="0.35">
      <c r="A110" s="181" t="s">
        <v>355</v>
      </c>
      <c r="B110" s="181">
        <v>108</v>
      </c>
      <c r="C110" s="181" t="s">
        <v>356</v>
      </c>
      <c r="D110" s="181" t="s">
        <v>1091</v>
      </c>
      <c r="E110" s="181" t="s">
        <v>357</v>
      </c>
    </row>
    <row r="111" spans="1:5" s="49" customFormat="1" ht="29" x14ac:dyDescent="0.35">
      <c r="A111" s="181" t="s">
        <v>1092</v>
      </c>
      <c r="B111" s="181">
        <v>109</v>
      </c>
      <c r="C111" s="181" t="s">
        <v>1093</v>
      </c>
      <c r="D111" s="181" t="s">
        <v>1092</v>
      </c>
      <c r="E111" s="181" t="s">
        <v>1094</v>
      </c>
    </row>
    <row r="112" spans="1:5" s="49" customFormat="1" x14ac:dyDescent="0.35">
      <c r="A112" s="181" t="s">
        <v>364</v>
      </c>
      <c r="B112" s="181">
        <v>110</v>
      </c>
      <c r="C112" s="181" t="s">
        <v>365</v>
      </c>
      <c r="D112" s="181" t="s">
        <v>364</v>
      </c>
      <c r="E112" s="181" t="s">
        <v>366</v>
      </c>
    </row>
    <row r="113" spans="1:5" s="49" customFormat="1" x14ac:dyDescent="0.35">
      <c r="A113" s="181" t="s">
        <v>367</v>
      </c>
      <c r="B113" s="181">
        <v>111</v>
      </c>
      <c r="C113" s="181" t="s">
        <v>368</v>
      </c>
      <c r="D113" s="181" t="s">
        <v>367</v>
      </c>
      <c r="E113" s="181" t="s">
        <v>369</v>
      </c>
    </row>
    <row r="114" spans="1:5" s="49" customFormat="1" x14ac:dyDescent="0.35">
      <c r="A114" s="181" t="s">
        <v>1095</v>
      </c>
      <c r="B114" s="181">
        <v>112</v>
      </c>
      <c r="C114" s="181" t="s">
        <v>1096</v>
      </c>
      <c r="D114" s="181" t="s">
        <v>1095</v>
      </c>
      <c r="E114" s="181" t="s">
        <v>1097</v>
      </c>
    </row>
    <row r="115" spans="1:5" s="49" customFormat="1" x14ac:dyDescent="0.35">
      <c r="A115" s="181" t="s">
        <v>1098</v>
      </c>
      <c r="B115" s="181">
        <v>113</v>
      </c>
      <c r="C115" s="181" t="s">
        <v>1099</v>
      </c>
      <c r="D115" s="181" t="s">
        <v>1098</v>
      </c>
      <c r="E115" s="181" t="s">
        <v>1100</v>
      </c>
    </row>
    <row r="116" spans="1:5" s="49" customFormat="1" ht="29" x14ac:dyDescent="0.35">
      <c r="A116" s="181" t="s">
        <v>370</v>
      </c>
      <c r="B116" s="181">
        <v>114</v>
      </c>
      <c r="C116" s="181" t="s">
        <v>371</v>
      </c>
      <c r="D116" s="181" t="s">
        <v>370</v>
      </c>
      <c r="E116" s="181" t="s">
        <v>372</v>
      </c>
    </row>
    <row r="117" spans="1:5" s="49" customFormat="1" x14ac:dyDescent="0.35">
      <c r="A117" s="181" t="s">
        <v>373</v>
      </c>
      <c r="B117" s="181">
        <v>115</v>
      </c>
      <c r="C117" s="181" t="s">
        <v>374</v>
      </c>
      <c r="D117" s="181" t="s">
        <v>373</v>
      </c>
      <c r="E117" s="181" t="s">
        <v>375</v>
      </c>
    </row>
    <row r="118" spans="1:5" s="49" customFormat="1" x14ac:dyDescent="0.35">
      <c r="A118" s="181" t="s">
        <v>1101</v>
      </c>
      <c r="B118" s="181">
        <v>116</v>
      </c>
      <c r="C118" s="181" t="s">
        <v>1102</v>
      </c>
      <c r="D118" s="181" t="s">
        <v>1101</v>
      </c>
      <c r="E118" s="181" t="s">
        <v>1103</v>
      </c>
    </row>
    <row r="119" spans="1:5" s="49" customFormat="1" x14ac:dyDescent="0.35">
      <c r="A119" s="181" t="s">
        <v>1104</v>
      </c>
      <c r="B119" s="181">
        <v>117</v>
      </c>
      <c r="C119" s="181" t="s">
        <v>1105</v>
      </c>
      <c r="D119" s="181" t="s">
        <v>1106</v>
      </c>
      <c r="E119" s="181" t="s">
        <v>1107</v>
      </c>
    </row>
    <row r="120" spans="1:5" s="49" customFormat="1" x14ac:dyDescent="0.35">
      <c r="A120" s="181" t="s">
        <v>376</v>
      </c>
      <c r="B120" s="181">
        <v>118</v>
      </c>
      <c r="C120" s="181" t="s">
        <v>377</v>
      </c>
      <c r="D120" s="181" t="s">
        <v>1108</v>
      </c>
      <c r="E120" s="181" t="s">
        <v>378</v>
      </c>
    </row>
    <row r="121" spans="1:5" s="49" customFormat="1" x14ac:dyDescent="0.35">
      <c r="A121" s="181" t="s">
        <v>379</v>
      </c>
      <c r="B121" s="181">
        <v>119</v>
      </c>
      <c r="C121" s="181" t="s">
        <v>380</v>
      </c>
      <c r="D121" s="181" t="s">
        <v>1109</v>
      </c>
      <c r="E121" s="181" t="s">
        <v>381</v>
      </c>
    </row>
    <row r="122" spans="1:5" s="49" customFormat="1" x14ac:dyDescent="0.35">
      <c r="A122" s="181" t="s">
        <v>382</v>
      </c>
      <c r="B122" s="181">
        <v>120</v>
      </c>
      <c r="C122" s="181" t="s">
        <v>383</v>
      </c>
      <c r="D122" s="181" t="s">
        <v>382</v>
      </c>
      <c r="E122" s="181" t="s">
        <v>384</v>
      </c>
    </row>
    <row r="123" spans="1:5" s="49" customFormat="1" x14ac:dyDescent="0.35">
      <c r="A123" s="181" t="s">
        <v>385</v>
      </c>
      <c r="B123" s="181">
        <v>121</v>
      </c>
      <c r="C123" s="181" t="s">
        <v>386</v>
      </c>
      <c r="D123" s="181" t="s">
        <v>1110</v>
      </c>
      <c r="E123" s="181" t="s">
        <v>387</v>
      </c>
    </row>
    <row r="124" spans="1:5" s="49" customFormat="1" ht="29" x14ac:dyDescent="0.35">
      <c r="A124" s="181" t="s">
        <v>388</v>
      </c>
      <c r="B124" s="181">
        <v>122</v>
      </c>
      <c r="C124" s="181" t="s">
        <v>389</v>
      </c>
      <c r="D124" s="181" t="s">
        <v>2510</v>
      </c>
      <c r="E124" s="181" t="s">
        <v>390</v>
      </c>
    </row>
    <row r="125" spans="1:5" s="49" customFormat="1" x14ac:dyDescent="0.35">
      <c r="A125" s="181" t="s">
        <v>391</v>
      </c>
      <c r="B125" s="181">
        <v>123</v>
      </c>
      <c r="C125" s="181" t="s">
        <v>392</v>
      </c>
      <c r="D125" s="181" t="s">
        <v>1111</v>
      </c>
      <c r="E125" s="181" t="s">
        <v>393</v>
      </c>
    </row>
    <row r="126" spans="1:5" s="49" customFormat="1" x14ac:dyDescent="0.35">
      <c r="A126" s="181" t="s">
        <v>394</v>
      </c>
      <c r="B126" s="181">
        <v>124</v>
      </c>
      <c r="C126" s="181" t="s">
        <v>395</v>
      </c>
      <c r="D126" s="181" t="s">
        <v>1112</v>
      </c>
      <c r="E126" s="181" t="s">
        <v>396</v>
      </c>
    </row>
    <row r="127" spans="1:5" s="49" customFormat="1" x14ac:dyDescent="0.35">
      <c r="A127" s="181" t="s">
        <v>397</v>
      </c>
      <c r="B127" s="181">
        <v>125</v>
      </c>
      <c r="C127" s="181" t="s">
        <v>398</v>
      </c>
      <c r="D127" s="181" t="s">
        <v>1113</v>
      </c>
      <c r="E127" s="181" t="s">
        <v>399</v>
      </c>
    </row>
    <row r="128" spans="1:5" s="49" customFormat="1" x14ac:dyDescent="0.35">
      <c r="A128" s="181" t="s">
        <v>400</v>
      </c>
      <c r="B128" s="181">
        <v>126</v>
      </c>
      <c r="C128" s="181" t="s">
        <v>401</v>
      </c>
      <c r="D128" s="181" t="s">
        <v>1114</v>
      </c>
      <c r="E128" s="181" t="s">
        <v>402</v>
      </c>
    </row>
    <row r="129" spans="1:5" s="49" customFormat="1" x14ac:dyDescent="0.35">
      <c r="A129" s="181" t="s">
        <v>1115</v>
      </c>
      <c r="B129" s="181">
        <v>127</v>
      </c>
      <c r="C129" s="181" t="s">
        <v>1116</v>
      </c>
      <c r="D129" s="181" t="s">
        <v>1117</v>
      </c>
      <c r="E129" s="181" t="s">
        <v>1118</v>
      </c>
    </row>
    <row r="130" spans="1:5" s="49" customFormat="1" ht="29" x14ac:dyDescent="0.35">
      <c r="A130" s="181" t="s">
        <v>406</v>
      </c>
      <c r="B130" s="181">
        <v>128</v>
      </c>
      <c r="C130" s="181" t="s">
        <v>407</v>
      </c>
      <c r="D130" s="181" t="s">
        <v>1119</v>
      </c>
      <c r="E130" s="181" t="s">
        <v>408</v>
      </c>
    </row>
    <row r="131" spans="1:5" s="49" customFormat="1" x14ac:dyDescent="0.35">
      <c r="A131" s="181" t="s">
        <v>409</v>
      </c>
      <c r="B131" s="181">
        <v>129</v>
      </c>
      <c r="C131" s="181" t="s">
        <v>410</v>
      </c>
      <c r="D131" s="181" t="s">
        <v>1120</v>
      </c>
      <c r="E131" s="181" t="s">
        <v>411</v>
      </c>
    </row>
    <row r="132" spans="1:5" s="49" customFormat="1" x14ac:dyDescent="0.35">
      <c r="A132" s="181" t="s">
        <v>412</v>
      </c>
      <c r="B132" s="181">
        <v>130</v>
      </c>
      <c r="C132" s="181" t="s">
        <v>413</v>
      </c>
      <c r="D132" s="181" t="s">
        <v>1121</v>
      </c>
      <c r="E132" s="181" t="s">
        <v>414</v>
      </c>
    </row>
    <row r="133" spans="1:5" s="49" customFormat="1" x14ac:dyDescent="0.35">
      <c r="A133" s="181" t="s">
        <v>1122</v>
      </c>
      <c r="B133" s="181">
        <v>131</v>
      </c>
      <c r="C133" s="181" t="s">
        <v>1123</v>
      </c>
      <c r="D133" s="181" t="s">
        <v>1124</v>
      </c>
      <c r="E133" s="181" t="s">
        <v>1125</v>
      </c>
    </row>
    <row r="134" spans="1:5" s="49" customFormat="1" x14ac:dyDescent="0.35">
      <c r="A134" s="181" t="s">
        <v>1126</v>
      </c>
      <c r="B134" s="181">
        <v>132</v>
      </c>
      <c r="C134" s="181" t="s">
        <v>1127</v>
      </c>
      <c r="D134" s="181" t="s">
        <v>1128</v>
      </c>
      <c r="E134" s="181" t="s">
        <v>1129</v>
      </c>
    </row>
    <row r="135" spans="1:5" s="49" customFormat="1" x14ac:dyDescent="0.35">
      <c r="A135" s="181" t="s">
        <v>1130</v>
      </c>
      <c r="B135" s="181">
        <v>133</v>
      </c>
      <c r="C135" s="181" t="s">
        <v>1131</v>
      </c>
      <c r="D135" s="181" t="s">
        <v>1132</v>
      </c>
      <c r="E135" s="181" t="s">
        <v>1133</v>
      </c>
    </row>
    <row r="136" spans="1:5" s="49" customFormat="1" x14ac:dyDescent="0.35">
      <c r="A136" s="181" t="s">
        <v>418</v>
      </c>
      <c r="B136" s="181">
        <v>134</v>
      </c>
      <c r="C136" s="181" t="s">
        <v>419</v>
      </c>
      <c r="D136" s="181" t="s">
        <v>1134</v>
      </c>
      <c r="E136" s="181" t="s">
        <v>420</v>
      </c>
    </row>
    <row r="137" spans="1:5" s="49" customFormat="1" x14ac:dyDescent="0.35">
      <c r="A137" s="181" t="s">
        <v>421</v>
      </c>
      <c r="B137" s="181">
        <v>135</v>
      </c>
      <c r="C137" s="181" t="s">
        <v>422</v>
      </c>
      <c r="D137" s="181" t="s">
        <v>421</v>
      </c>
      <c r="E137" s="181" t="s">
        <v>423</v>
      </c>
    </row>
    <row r="138" spans="1:5" s="49" customFormat="1" x14ac:dyDescent="0.35">
      <c r="A138" s="181" t="s">
        <v>424</v>
      </c>
      <c r="B138" s="181">
        <v>136</v>
      </c>
      <c r="C138" s="181" t="s">
        <v>425</v>
      </c>
      <c r="D138" s="181" t="s">
        <v>424</v>
      </c>
      <c r="E138" s="181" t="s">
        <v>426</v>
      </c>
    </row>
    <row r="139" spans="1:5" s="49" customFormat="1" ht="29" x14ac:dyDescent="0.35">
      <c r="A139" s="181" t="s">
        <v>427</v>
      </c>
      <c r="B139" s="181">
        <v>137</v>
      </c>
      <c r="C139" s="181" t="s">
        <v>428</v>
      </c>
      <c r="D139" s="181" t="s">
        <v>1135</v>
      </c>
      <c r="E139" s="181" t="s">
        <v>429</v>
      </c>
    </row>
    <row r="140" spans="1:5" s="49" customFormat="1" x14ac:dyDescent="0.35">
      <c r="A140" s="181" t="s">
        <v>1136</v>
      </c>
      <c r="B140" s="181">
        <v>138</v>
      </c>
      <c r="C140" s="181" t="s">
        <v>1137</v>
      </c>
      <c r="D140" s="181" t="s">
        <v>1138</v>
      </c>
      <c r="E140" s="181" t="s">
        <v>1139</v>
      </c>
    </row>
    <row r="141" spans="1:5" s="49" customFormat="1" x14ac:dyDescent="0.35">
      <c r="A141" s="181" t="s">
        <v>1140</v>
      </c>
      <c r="B141" s="181">
        <v>139</v>
      </c>
      <c r="C141" s="181" t="s">
        <v>1141</v>
      </c>
      <c r="D141" s="181" t="s">
        <v>1142</v>
      </c>
      <c r="E141" s="181" t="s">
        <v>1143</v>
      </c>
    </row>
    <row r="142" spans="1:5" s="49" customFormat="1" x14ac:dyDescent="0.35">
      <c r="A142" s="181" t="s">
        <v>1144</v>
      </c>
      <c r="B142" s="181">
        <v>140</v>
      </c>
      <c r="C142" s="181" t="s">
        <v>1145</v>
      </c>
      <c r="D142" s="181" t="s">
        <v>1144</v>
      </c>
      <c r="E142" s="181" t="s">
        <v>1146</v>
      </c>
    </row>
    <row r="143" spans="1:5" s="49" customFormat="1" x14ac:dyDescent="0.35">
      <c r="A143" s="181" t="s">
        <v>433</v>
      </c>
      <c r="B143" s="181">
        <v>141</v>
      </c>
      <c r="C143" s="181" t="s">
        <v>434</v>
      </c>
      <c r="D143" s="181" t="s">
        <v>1147</v>
      </c>
      <c r="E143" s="181" t="s">
        <v>435</v>
      </c>
    </row>
    <row r="144" spans="1:5" s="49" customFormat="1" x14ac:dyDescent="0.35">
      <c r="A144" s="181" t="s">
        <v>436</v>
      </c>
      <c r="B144" s="181">
        <v>142</v>
      </c>
      <c r="C144" s="181" t="s">
        <v>437</v>
      </c>
      <c r="D144" s="181" t="s">
        <v>1148</v>
      </c>
      <c r="E144" s="181" t="s">
        <v>438</v>
      </c>
    </row>
    <row r="145" spans="1:5" s="49" customFormat="1" x14ac:dyDescent="0.35">
      <c r="A145" s="181" t="s">
        <v>439</v>
      </c>
      <c r="B145" s="181">
        <v>143</v>
      </c>
      <c r="C145" s="181" t="s">
        <v>440</v>
      </c>
      <c r="D145" s="181" t="s">
        <v>1149</v>
      </c>
      <c r="E145" s="181" t="s">
        <v>441</v>
      </c>
    </row>
    <row r="146" spans="1:5" s="49" customFormat="1" ht="29" x14ac:dyDescent="0.35">
      <c r="A146" s="181" t="s">
        <v>442</v>
      </c>
      <c r="B146" s="181">
        <v>144</v>
      </c>
      <c r="C146" s="181" t="s">
        <v>443</v>
      </c>
      <c r="D146" s="181" t="s">
        <v>442</v>
      </c>
      <c r="E146" s="181" t="s">
        <v>444</v>
      </c>
    </row>
    <row r="147" spans="1:5" s="49" customFormat="1" ht="29" x14ac:dyDescent="0.35">
      <c r="A147" s="181" t="s">
        <v>445</v>
      </c>
      <c r="B147" s="181">
        <v>145</v>
      </c>
      <c r="C147" s="181" t="s">
        <v>446</v>
      </c>
      <c r="D147" s="181" t="s">
        <v>1150</v>
      </c>
      <c r="E147" s="181" t="s">
        <v>447</v>
      </c>
    </row>
    <row r="148" spans="1:5" s="49" customFormat="1" x14ac:dyDescent="0.35">
      <c r="A148" s="181" t="s">
        <v>448</v>
      </c>
      <c r="B148" s="181">
        <v>146</v>
      </c>
      <c r="C148" s="181" t="s">
        <v>449</v>
      </c>
      <c r="D148" s="181" t="s">
        <v>1151</v>
      </c>
      <c r="E148" s="181" t="s">
        <v>450</v>
      </c>
    </row>
    <row r="149" spans="1:5" s="49" customFormat="1" x14ac:dyDescent="0.35">
      <c r="A149" s="181" t="s">
        <v>451</v>
      </c>
      <c r="B149" s="181">
        <v>147</v>
      </c>
      <c r="C149" s="181" t="s">
        <v>452</v>
      </c>
      <c r="D149" s="181" t="s">
        <v>1152</v>
      </c>
      <c r="E149" s="181" t="s">
        <v>453</v>
      </c>
    </row>
    <row r="150" spans="1:5" s="49" customFormat="1" ht="29" x14ac:dyDescent="0.35">
      <c r="A150" s="181" t="s">
        <v>454</v>
      </c>
      <c r="B150" s="181">
        <v>148</v>
      </c>
      <c r="C150" s="181" t="s">
        <v>455</v>
      </c>
      <c r="D150" s="181" t="s">
        <v>1153</v>
      </c>
      <c r="E150" s="181" t="s">
        <v>456</v>
      </c>
    </row>
    <row r="151" spans="1:5" s="49" customFormat="1" ht="29" x14ac:dyDescent="0.35">
      <c r="A151" s="181" t="s">
        <v>457</v>
      </c>
      <c r="B151" s="181">
        <v>149</v>
      </c>
      <c r="C151" s="181" t="s">
        <v>458</v>
      </c>
      <c r="D151" s="181" t="s">
        <v>1154</v>
      </c>
      <c r="E151" s="181" t="s">
        <v>459</v>
      </c>
    </row>
    <row r="152" spans="1:5" s="49" customFormat="1" x14ac:dyDescent="0.35">
      <c r="A152" s="181" t="s">
        <v>1155</v>
      </c>
      <c r="B152" s="181">
        <v>150</v>
      </c>
      <c r="C152" s="181" t="s">
        <v>1156</v>
      </c>
      <c r="D152" s="181" t="s">
        <v>1157</v>
      </c>
      <c r="E152" s="181" t="s">
        <v>1158</v>
      </c>
    </row>
    <row r="153" spans="1:5" s="49" customFormat="1" x14ac:dyDescent="0.35">
      <c r="A153" s="181" t="s">
        <v>2511</v>
      </c>
      <c r="B153" s="181">
        <v>151</v>
      </c>
      <c r="C153" s="181" t="s">
        <v>2512</v>
      </c>
      <c r="D153" s="181" t="s">
        <v>2513</v>
      </c>
      <c r="E153" s="181" t="s">
        <v>2514</v>
      </c>
    </row>
    <row r="154" spans="1:5" s="49" customFormat="1" x14ac:dyDescent="0.35">
      <c r="A154" s="181" t="s">
        <v>460</v>
      </c>
      <c r="B154" s="181">
        <v>152</v>
      </c>
      <c r="C154" s="181" t="s">
        <v>461</v>
      </c>
      <c r="D154" s="181" t="s">
        <v>460</v>
      </c>
      <c r="E154" s="181" t="s">
        <v>462</v>
      </c>
    </row>
    <row r="155" spans="1:5" s="49" customFormat="1" x14ac:dyDescent="0.35">
      <c r="A155" s="181" t="s">
        <v>1159</v>
      </c>
      <c r="B155" s="181">
        <v>153</v>
      </c>
      <c r="C155" s="181" t="s">
        <v>1160</v>
      </c>
      <c r="D155" s="181" t="s">
        <v>1159</v>
      </c>
      <c r="E155" s="181" t="s">
        <v>1161</v>
      </c>
    </row>
    <row r="156" spans="1:5" s="49" customFormat="1" x14ac:dyDescent="0.35">
      <c r="A156" s="181" t="s">
        <v>468</v>
      </c>
      <c r="B156" s="181">
        <v>154</v>
      </c>
      <c r="C156" s="181" t="s">
        <v>469</v>
      </c>
      <c r="D156" s="181" t="s">
        <v>1162</v>
      </c>
      <c r="E156" s="181" t="s">
        <v>470</v>
      </c>
    </row>
    <row r="157" spans="1:5" s="49" customFormat="1" x14ac:dyDescent="0.35">
      <c r="A157" s="181" t="s">
        <v>471</v>
      </c>
      <c r="B157" s="181">
        <v>155</v>
      </c>
      <c r="C157" s="181" t="s">
        <v>472</v>
      </c>
      <c r="D157" s="181" t="s">
        <v>471</v>
      </c>
      <c r="E157" s="181" t="s">
        <v>473</v>
      </c>
    </row>
    <row r="158" spans="1:5" s="49" customFormat="1" x14ac:dyDescent="0.35">
      <c r="A158" s="181" t="s">
        <v>474</v>
      </c>
      <c r="B158" s="181">
        <v>156</v>
      </c>
      <c r="C158" s="181" t="s">
        <v>475</v>
      </c>
      <c r="D158" s="181" t="s">
        <v>1163</v>
      </c>
      <c r="E158" s="181" t="s">
        <v>476</v>
      </c>
    </row>
    <row r="159" spans="1:5" s="49" customFormat="1" ht="29" x14ac:dyDescent="0.35">
      <c r="A159" s="181" t="s">
        <v>477</v>
      </c>
      <c r="B159" s="181">
        <v>157</v>
      </c>
      <c r="C159" s="181" t="s">
        <v>478</v>
      </c>
      <c r="D159" s="181" t="s">
        <v>1164</v>
      </c>
      <c r="E159" s="181" t="s">
        <v>479</v>
      </c>
    </row>
    <row r="160" spans="1:5" s="49" customFormat="1" x14ac:dyDescent="0.35">
      <c r="A160" s="181" t="s">
        <v>480</v>
      </c>
      <c r="B160" s="181">
        <v>158</v>
      </c>
      <c r="C160" s="181" t="s">
        <v>481</v>
      </c>
      <c r="D160" s="181" t="s">
        <v>480</v>
      </c>
      <c r="E160" s="181" t="s">
        <v>482</v>
      </c>
    </row>
    <row r="161" spans="1:5" s="49" customFormat="1" x14ac:dyDescent="0.35">
      <c r="A161" s="181" t="s">
        <v>486</v>
      </c>
      <c r="B161" s="181">
        <v>159</v>
      </c>
      <c r="C161" s="181" t="s">
        <v>487</v>
      </c>
      <c r="D161" s="181" t="s">
        <v>486</v>
      </c>
      <c r="E161" s="181" t="s">
        <v>488</v>
      </c>
    </row>
    <row r="162" spans="1:5" s="49" customFormat="1" x14ac:dyDescent="0.35">
      <c r="A162" s="181" t="s">
        <v>1165</v>
      </c>
      <c r="B162" s="181">
        <v>160</v>
      </c>
      <c r="C162" s="181" t="s">
        <v>1166</v>
      </c>
      <c r="D162" s="181" t="s">
        <v>1167</v>
      </c>
      <c r="E162" s="181" t="s">
        <v>1168</v>
      </c>
    </row>
    <row r="163" spans="1:5" s="49" customFormat="1" x14ac:dyDescent="0.35">
      <c r="A163" s="181" t="s">
        <v>492</v>
      </c>
      <c r="B163" s="181">
        <v>161</v>
      </c>
      <c r="C163" s="181" t="s">
        <v>493</v>
      </c>
      <c r="D163" s="181" t="s">
        <v>492</v>
      </c>
      <c r="E163" s="181" t="s">
        <v>494</v>
      </c>
    </row>
    <row r="164" spans="1:5" s="49" customFormat="1" x14ac:dyDescent="0.35">
      <c r="A164" s="181" t="s">
        <v>495</v>
      </c>
      <c r="B164" s="181">
        <v>162</v>
      </c>
      <c r="C164" s="181" t="s">
        <v>496</v>
      </c>
      <c r="D164" s="181" t="s">
        <v>1169</v>
      </c>
      <c r="E164" s="181" t="s">
        <v>497</v>
      </c>
    </row>
    <row r="165" spans="1:5" s="49" customFormat="1" x14ac:dyDescent="0.35">
      <c r="A165" s="181" t="s">
        <v>498</v>
      </c>
      <c r="B165" s="181">
        <v>163</v>
      </c>
      <c r="C165" s="181" t="s">
        <v>499</v>
      </c>
      <c r="D165" s="181" t="s">
        <v>1170</v>
      </c>
      <c r="E165" s="181" t="s">
        <v>500</v>
      </c>
    </row>
    <row r="166" spans="1:5" s="49" customFormat="1" x14ac:dyDescent="0.35">
      <c r="A166" s="181" t="s">
        <v>501</v>
      </c>
      <c r="B166" s="181">
        <v>164</v>
      </c>
      <c r="C166" s="181" t="s">
        <v>502</v>
      </c>
      <c r="D166" s="181" t="s">
        <v>1171</v>
      </c>
      <c r="E166" s="181" t="s">
        <v>503</v>
      </c>
    </row>
    <row r="167" spans="1:5" s="49" customFormat="1" x14ac:dyDescent="0.35">
      <c r="A167" s="181" t="s">
        <v>504</v>
      </c>
      <c r="B167" s="181">
        <v>165</v>
      </c>
      <c r="C167" s="181" t="s">
        <v>505</v>
      </c>
      <c r="D167" s="181" t="s">
        <v>504</v>
      </c>
      <c r="E167" s="181" t="s">
        <v>506</v>
      </c>
    </row>
    <row r="168" spans="1:5" s="49" customFormat="1" x14ac:dyDescent="0.35">
      <c r="A168" s="181" t="s">
        <v>1172</v>
      </c>
      <c r="B168" s="181">
        <v>166</v>
      </c>
      <c r="C168" s="181" t="s">
        <v>1173</v>
      </c>
      <c r="D168" s="181" t="s">
        <v>1172</v>
      </c>
      <c r="E168" s="181" t="s">
        <v>1174</v>
      </c>
    </row>
    <row r="169" spans="1:5" s="49" customFormat="1" x14ac:dyDescent="0.35">
      <c r="A169" s="181" t="s">
        <v>510</v>
      </c>
      <c r="B169" s="181">
        <v>167</v>
      </c>
      <c r="C169" s="181" t="s">
        <v>511</v>
      </c>
      <c r="D169" s="181" t="s">
        <v>1175</v>
      </c>
      <c r="E169" s="181" t="s">
        <v>512</v>
      </c>
    </row>
    <row r="170" spans="1:5" s="49" customFormat="1" x14ac:dyDescent="0.35">
      <c r="A170" s="181" t="s">
        <v>513</v>
      </c>
      <c r="B170" s="181">
        <v>168</v>
      </c>
      <c r="C170" s="181" t="s">
        <v>514</v>
      </c>
      <c r="D170" s="181" t="s">
        <v>1176</v>
      </c>
      <c r="E170" s="181" t="s">
        <v>515</v>
      </c>
    </row>
    <row r="171" spans="1:5" s="49" customFormat="1" ht="29" x14ac:dyDescent="0.35">
      <c r="A171" s="181" t="s">
        <v>516</v>
      </c>
      <c r="B171" s="181">
        <v>169</v>
      </c>
      <c r="C171" s="181" t="s">
        <v>517</v>
      </c>
      <c r="D171" s="181" t="s">
        <v>516</v>
      </c>
      <c r="E171" s="181" t="s">
        <v>518</v>
      </c>
    </row>
    <row r="172" spans="1:5" s="49" customFormat="1" x14ac:dyDescent="0.35">
      <c r="A172" s="181" t="s">
        <v>519</v>
      </c>
      <c r="B172" s="181">
        <v>170</v>
      </c>
      <c r="C172" s="181" t="s">
        <v>520</v>
      </c>
      <c r="D172" s="181" t="s">
        <v>519</v>
      </c>
      <c r="E172" s="181" t="s">
        <v>521</v>
      </c>
    </row>
    <row r="173" spans="1:5" s="49" customFormat="1" x14ac:dyDescent="0.35">
      <c r="A173" s="181" t="s">
        <v>522</v>
      </c>
      <c r="B173" s="181">
        <v>171</v>
      </c>
      <c r="C173" s="181" t="s">
        <v>523</v>
      </c>
      <c r="D173" s="181" t="s">
        <v>1177</v>
      </c>
      <c r="E173" s="181" t="s">
        <v>524</v>
      </c>
    </row>
    <row r="174" spans="1:5" s="49" customFormat="1" x14ac:dyDescent="0.35">
      <c r="A174" s="181" t="s">
        <v>525</v>
      </c>
      <c r="B174" s="181">
        <v>172</v>
      </c>
      <c r="C174" s="181" t="s">
        <v>526</v>
      </c>
      <c r="D174" s="181" t="s">
        <v>527</v>
      </c>
      <c r="E174" s="181" t="s">
        <v>527</v>
      </c>
    </row>
    <row r="175" spans="1:5" s="49" customFormat="1" x14ac:dyDescent="0.35">
      <c r="A175" s="181" t="s">
        <v>1178</v>
      </c>
      <c r="B175" s="181">
        <v>173</v>
      </c>
      <c r="C175" s="181" t="s">
        <v>1179</v>
      </c>
      <c r="D175" s="181" t="s">
        <v>1180</v>
      </c>
      <c r="E175" s="181" t="s">
        <v>1181</v>
      </c>
    </row>
    <row r="176" spans="1:5" s="49" customFormat="1" x14ac:dyDescent="0.35">
      <c r="A176" s="181" t="s">
        <v>1182</v>
      </c>
      <c r="B176" s="181">
        <v>174</v>
      </c>
      <c r="C176" s="181" t="s">
        <v>1183</v>
      </c>
      <c r="D176" s="181" t="s">
        <v>1182</v>
      </c>
      <c r="E176" s="181" t="s">
        <v>1184</v>
      </c>
    </row>
    <row r="177" spans="1:5" s="49" customFormat="1" x14ac:dyDescent="0.35">
      <c r="A177" s="181" t="s">
        <v>528</v>
      </c>
      <c r="B177" s="181">
        <v>175</v>
      </c>
      <c r="C177" s="181" t="s">
        <v>529</v>
      </c>
      <c r="D177" s="181" t="s">
        <v>1185</v>
      </c>
      <c r="E177" s="181" t="s">
        <v>530</v>
      </c>
    </row>
    <row r="178" spans="1:5" s="49" customFormat="1" x14ac:dyDescent="0.35">
      <c r="A178" s="181" t="s">
        <v>1186</v>
      </c>
      <c r="B178" s="181">
        <v>176</v>
      </c>
      <c r="C178" s="181" t="s">
        <v>1187</v>
      </c>
      <c r="D178" s="181" t="s">
        <v>1188</v>
      </c>
      <c r="E178" s="181" t="s">
        <v>1189</v>
      </c>
    </row>
    <row r="179" spans="1:5" s="49" customFormat="1" ht="29" x14ac:dyDescent="0.35">
      <c r="A179" s="181" t="s">
        <v>531</v>
      </c>
      <c r="B179" s="181">
        <v>177</v>
      </c>
      <c r="C179" s="181" t="s">
        <v>532</v>
      </c>
      <c r="D179" s="181" t="s">
        <v>1190</v>
      </c>
      <c r="E179" s="181" t="s">
        <v>533</v>
      </c>
    </row>
    <row r="180" spans="1:5" s="49" customFormat="1" x14ac:dyDescent="0.35">
      <c r="A180" s="181" t="s">
        <v>1191</v>
      </c>
      <c r="B180" s="181">
        <v>178</v>
      </c>
      <c r="C180" s="181" t="s">
        <v>1192</v>
      </c>
      <c r="D180" s="181" t="s">
        <v>1193</v>
      </c>
      <c r="E180" s="181" t="s">
        <v>1194</v>
      </c>
    </row>
    <row r="181" spans="1:5" s="49" customFormat="1" x14ac:dyDescent="0.35">
      <c r="A181" s="181" t="s">
        <v>534</v>
      </c>
      <c r="B181" s="181">
        <v>179</v>
      </c>
      <c r="C181" s="181" t="s">
        <v>535</v>
      </c>
      <c r="D181" s="181" t="s">
        <v>1195</v>
      </c>
      <c r="E181" s="181" t="s">
        <v>536</v>
      </c>
    </row>
    <row r="182" spans="1:5" s="49" customFormat="1" x14ac:dyDescent="0.35">
      <c r="A182" s="181" t="s">
        <v>537</v>
      </c>
      <c r="B182" s="181">
        <v>180</v>
      </c>
      <c r="C182" s="181" t="s">
        <v>538</v>
      </c>
      <c r="D182" s="181" t="s">
        <v>1196</v>
      </c>
      <c r="E182" s="181" t="s">
        <v>539</v>
      </c>
    </row>
    <row r="183" spans="1:5" s="49" customFormat="1" x14ac:dyDescent="0.35">
      <c r="A183" s="181" t="s">
        <v>1197</v>
      </c>
      <c r="B183" s="181">
        <v>181</v>
      </c>
      <c r="C183" s="181" t="s">
        <v>1198</v>
      </c>
      <c r="D183" s="181" t="s">
        <v>1199</v>
      </c>
      <c r="E183" s="181" t="s">
        <v>1200</v>
      </c>
    </row>
    <row r="184" spans="1:5" s="49" customFormat="1" x14ac:dyDescent="0.35">
      <c r="A184" s="181" t="s">
        <v>543</v>
      </c>
      <c r="B184" s="181">
        <v>182</v>
      </c>
      <c r="C184" s="181" t="s">
        <v>544</v>
      </c>
      <c r="D184" s="181" t="s">
        <v>1201</v>
      </c>
      <c r="E184" s="181" t="s">
        <v>545</v>
      </c>
    </row>
    <row r="185" spans="1:5" s="49" customFormat="1" x14ac:dyDescent="0.35">
      <c r="A185" s="181" t="s">
        <v>1202</v>
      </c>
      <c r="B185" s="181">
        <v>183</v>
      </c>
      <c r="C185" s="181" t="s">
        <v>1203</v>
      </c>
      <c r="D185" s="181" t="s">
        <v>1202</v>
      </c>
      <c r="E185" s="181" t="s">
        <v>1204</v>
      </c>
    </row>
    <row r="186" spans="1:5" s="49" customFormat="1" ht="29" x14ac:dyDescent="0.35">
      <c r="A186" s="181" t="s">
        <v>549</v>
      </c>
      <c r="B186" s="181">
        <v>184</v>
      </c>
      <c r="C186" s="181" t="s">
        <v>550</v>
      </c>
      <c r="D186" s="181" t="s">
        <v>1205</v>
      </c>
      <c r="E186" s="181" t="s">
        <v>551</v>
      </c>
    </row>
    <row r="187" spans="1:5" s="49" customFormat="1" ht="29" x14ac:dyDescent="0.35">
      <c r="A187" s="181" t="s">
        <v>552</v>
      </c>
      <c r="B187" s="181">
        <v>185</v>
      </c>
      <c r="C187" s="181" t="s">
        <v>553</v>
      </c>
      <c r="D187" s="181" t="s">
        <v>1206</v>
      </c>
      <c r="E187" s="181" t="s">
        <v>554</v>
      </c>
    </row>
    <row r="188" spans="1:5" s="49" customFormat="1" x14ac:dyDescent="0.35">
      <c r="A188" s="181" t="s">
        <v>555</v>
      </c>
      <c r="B188" s="181">
        <v>186</v>
      </c>
      <c r="C188" s="181" t="s">
        <v>556</v>
      </c>
      <c r="D188" s="181" t="s">
        <v>1207</v>
      </c>
      <c r="E188" s="181" t="s">
        <v>557</v>
      </c>
    </row>
    <row r="189" spans="1:5" s="49" customFormat="1" x14ac:dyDescent="0.35">
      <c r="A189" s="181" t="s">
        <v>1208</v>
      </c>
      <c r="B189" s="181">
        <v>187</v>
      </c>
      <c r="C189" s="181" t="s">
        <v>1209</v>
      </c>
      <c r="D189" s="181" t="s">
        <v>1210</v>
      </c>
      <c r="E189" s="181" t="s">
        <v>1211</v>
      </c>
    </row>
    <row r="190" spans="1:5" s="49" customFormat="1" x14ac:dyDescent="0.35">
      <c r="A190" s="181" t="s">
        <v>1212</v>
      </c>
      <c r="B190" s="181">
        <v>188</v>
      </c>
      <c r="C190" s="181" t="s">
        <v>1213</v>
      </c>
      <c r="D190" s="181" t="str">
        <f>E190</f>
        <v>SAINT VIAUD</v>
      </c>
      <c r="E190" s="181" t="s">
        <v>1214</v>
      </c>
    </row>
    <row r="191" spans="1:5" s="49" customFormat="1" ht="29" x14ac:dyDescent="0.35">
      <c r="A191" s="181" t="s">
        <v>1215</v>
      </c>
      <c r="B191" s="181">
        <v>189</v>
      </c>
      <c r="C191" s="181" t="s">
        <v>1216</v>
      </c>
      <c r="D191" s="181" t="s">
        <v>1217</v>
      </c>
      <c r="E191" s="181" t="s">
        <v>1218</v>
      </c>
    </row>
    <row r="192" spans="1:5" s="49" customFormat="1" x14ac:dyDescent="0.35">
      <c r="A192" s="181" t="s">
        <v>1219</v>
      </c>
      <c r="B192" s="181">
        <v>190</v>
      </c>
      <c r="C192" s="181" t="s">
        <v>559</v>
      </c>
      <c r="D192" s="181" t="s">
        <v>1220</v>
      </c>
      <c r="E192" s="181" t="s">
        <v>560</v>
      </c>
    </row>
    <row r="193" spans="1:5" s="49" customFormat="1" x14ac:dyDescent="0.35">
      <c r="A193" s="181" t="s">
        <v>1221</v>
      </c>
      <c r="B193" s="181">
        <v>191</v>
      </c>
      <c r="C193" s="181" t="s">
        <v>1222</v>
      </c>
      <c r="D193" s="181" t="s">
        <v>1221</v>
      </c>
      <c r="E193" s="181" t="s">
        <v>1223</v>
      </c>
    </row>
    <row r="194" spans="1:5" s="49" customFormat="1" x14ac:dyDescent="0.35">
      <c r="A194" s="181" t="s">
        <v>564</v>
      </c>
      <c r="B194" s="181">
        <v>192</v>
      </c>
      <c r="C194" s="181" t="s">
        <v>565</v>
      </c>
      <c r="D194" s="181" t="s">
        <v>564</v>
      </c>
      <c r="E194" s="181" t="s">
        <v>566</v>
      </c>
    </row>
    <row r="195" spans="1:5" s="49" customFormat="1" ht="29" x14ac:dyDescent="0.35">
      <c r="A195" s="181" t="s">
        <v>570</v>
      </c>
      <c r="B195" s="181">
        <v>193</v>
      </c>
      <c r="C195" s="181" t="s">
        <v>571</v>
      </c>
      <c r="D195" s="181" t="s">
        <v>570</v>
      </c>
      <c r="E195" s="181" t="s">
        <v>572</v>
      </c>
    </row>
    <row r="196" spans="1:5" s="49" customFormat="1" x14ac:dyDescent="0.35">
      <c r="A196" s="181" t="s">
        <v>573</v>
      </c>
      <c r="B196" s="181">
        <v>194</v>
      </c>
      <c r="C196" s="181" t="s">
        <v>574</v>
      </c>
      <c r="D196" s="181" t="s">
        <v>1224</v>
      </c>
      <c r="E196" s="181" t="s">
        <v>575</v>
      </c>
    </row>
    <row r="197" spans="1:5" s="49" customFormat="1" ht="29" x14ac:dyDescent="0.35">
      <c r="A197" s="181" t="s">
        <v>1225</v>
      </c>
      <c r="B197" s="181">
        <v>195</v>
      </c>
      <c r="C197" s="181" t="s">
        <v>1226</v>
      </c>
      <c r="D197" s="181" t="s">
        <v>1225</v>
      </c>
      <c r="E197" s="181" t="s">
        <v>1227</v>
      </c>
    </row>
    <row r="198" spans="1:5" s="49" customFormat="1" x14ac:dyDescent="0.35">
      <c r="A198" s="181" t="s">
        <v>579</v>
      </c>
      <c r="B198" s="181">
        <v>196</v>
      </c>
      <c r="C198" s="181" t="s">
        <v>580</v>
      </c>
      <c r="D198" s="181" t="s">
        <v>1228</v>
      </c>
      <c r="E198" s="181" t="s">
        <v>581</v>
      </c>
    </row>
    <row r="199" spans="1:5" s="49" customFormat="1" x14ac:dyDescent="0.35">
      <c r="A199" s="181" t="s">
        <v>582</v>
      </c>
      <c r="B199" s="181">
        <v>197</v>
      </c>
      <c r="C199" s="181" t="s">
        <v>583</v>
      </c>
      <c r="D199" s="181" t="s">
        <v>582</v>
      </c>
      <c r="E199" s="181" t="s">
        <v>584</v>
      </c>
    </row>
    <row r="200" spans="1:5" s="49" customFormat="1" x14ac:dyDescent="0.35">
      <c r="A200" s="181" t="s">
        <v>585</v>
      </c>
      <c r="B200" s="181">
        <v>198</v>
      </c>
      <c r="C200" s="181" t="s">
        <v>586</v>
      </c>
      <c r="D200" s="181" t="s">
        <v>1229</v>
      </c>
      <c r="E200" s="181" t="s">
        <v>587</v>
      </c>
    </row>
    <row r="201" spans="1:5" s="49" customFormat="1" x14ac:dyDescent="0.35">
      <c r="A201" s="181" t="s">
        <v>1230</v>
      </c>
      <c r="B201" s="181">
        <v>199</v>
      </c>
      <c r="C201" s="181" t="s">
        <v>1231</v>
      </c>
      <c r="D201" s="181" t="s">
        <v>1232</v>
      </c>
      <c r="E201" s="181" t="s">
        <v>1233</v>
      </c>
    </row>
    <row r="202" spans="1:5" s="49" customFormat="1" x14ac:dyDescent="0.35">
      <c r="A202" s="181" t="s">
        <v>588</v>
      </c>
      <c r="B202" s="181">
        <v>200</v>
      </c>
      <c r="C202" s="181" t="s">
        <v>589</v>
      </c>
      <c r="D202" s="181" t="s">
        <v>588</v>
      </c>
      <c r="E202" s="181" t="s">
        <v>590</v>
      </c>
    </row>
    <row r="203" spans="1:5" s="49" customFormat="1" x14ac:dyDescent="0.35">
      <c r="A203" s="181" t="s">
        <v>591</v>
      </c>
      <c r="B203" s="181">
        <v>201</v>
      </c>
      <c r="C203" s="181" t="s">
        <v>592</v>
      </c>
      <c r="D203" s="181" t="s">
        <v>1234</v>
      </c>
      <c r="E203" s="181" t="s">
        <v>593</v>
      </c>
    </row>
    <row r="204" spans="1:5" s="49" customFormat="1" x14ac:dyDescent="0.35">
      <c r="A204" s="181" t="s">
        <v>1235</v>
      </c>
      <c r="B204" s="181">
        <v>202</v>
      </c>
      <c r="C204" s="181" t="s">
        <v>1236</v>
      </c>
      <c r="D204" s="181" t="s">
        <v>1237</v>
      </c>
      <c r="E204" s="181" t="s">
        <v>1238</v>
      </c>
    </row>
    <row r="205" spans="1:5" s="49" customFormat="1" x14ac:dyDescent="0.35">
      <c r="A205" s="181" t="s">
        <v>1239</v>
      </c>
      <c r="B205" s="181">
        <v>203</v>
      </c>
      <c r="C205" s="181" t="s">
        <v>1240</v>
      </c>
      <c r="D205" s="181" t="s">
        <v>1241</v>
      </c>
      <c r="E205" s="181" t="s">
        <v>1242</v>
      </c>
    </row>
    <row r="206" spans="1:5" s="49" customFormat="1" x14ac:dyDescent="0.35">
      <c r="A206" s="181" t="s">
        <v>594</v>
      </c>
      <c r="B206" s="181">
        <v>204</v>
      </c>
      <c r="C206" s="181" t="s">
        <v>595</v>
      </c>
      <c r="D206" s="181" t="s">
        <v>1243</v>
      </c>
      <c r="E206" s="181" t="s">
        <v>596</v>
      </c>
    </row>
    <row r="207" spans="1:5" s="49" customFormat="1" ht="29" x14ac:dyDescent="0.35">
      <c r="A207" s="181" t="s">
        <v>1244</v>
      </c>
      <c r="B207" s="181">
        <v>205</v>
      </c>
      <c r="C207" s="181" t="s">
        <v>1245</v>
      </c>
      <c r="D207" s="181" t="s">
        <v>1244</v>
      </c>
      <c r="E207" s="181" t="s">
        <v>1246</v>
      </c>
    </row>
    <row r="208" spans="1:5" s="49" customFormat="1" x14ac:dyDescent="0.35">
      <c r="A208" s="181" t="s">
        <v>603</v>
      </c>
      <c r="B208" s="181">
        <v>206</v>
      </c>
      <c r="C208" s="181" t="s">
        <v>604</v>
      </c>
      <c r="D208" s="181" t="s">
        <v>1247</v>
      </c>
      <c r="E208" s="181" t="s">
        <v>605</v>
      </c>
    </row>
    <row r="209" spans="1:5" s="49" customFormat="1" x14ac:dyDescent="0.35">
      <c r="A209" s="181" t="s">
        <v>606</v>
      </c>
      <c r="B209" s="181">
        <v>207</v>
      </c>
      <c r="C209" s="181" t="s">
        <v>607</v>
      </c>
      <c r="D209" s="181" t="s">
        <v>1248</v>
      </c>
      <c r="E209" s="181" t="s">
        <v>608</v>
      </c>
    </row>
    <row r="210" spans="1:5" s="49" customFormat="1" x14ac:dyDescent="0.35">
      <c r="A210" s="181" t="s">
        <v>609</v>
      </c>
      <c r="B210" s="181">
        <v>208</v>
      </c>
      <c r="C210" s="181" t="s">
        <v>610</v>
      </c>
      <c r="D210" s="181" t="s">
        <v>609</v>
      </c>
      <c r="E210" s="181" t="s">
        <v>611</v>
      </c>
    </row>
    <row r="211" spans="1:5" s="49" customFormat="1" x14ac:dyDescent="0.35">
      <c r="A211" s="181" t="s">
        <v>612</v>
      </c>
      <c r="B211" s="181">
        <v>209</v>
      </c>
      <c r="C211" s="181" t="s">
        <v>613</v>
      </c>
      <c r="D211" s="181" t="s">
        <v>612</v>
      </c>
      <c r="E211" s="181" t="s">
        <v>614</v>
      </c>
    </row>
    <row r="212" spans="1:5" s="49" customFormat="1" x14ac:dyDescent="0.35">
      <c r="A212" s="181" t="s">
        <v>615</v>
      </c>
      <c r="B212" s="181">
        <v>210</v>
      </c>
      <c r="C212" s="181" t="s">
        <v>616</v>
      </c>
      <c r="D212" s="181" t="s">
        <v>615</v>
      </c>
      <c r="E212" s="181" t="s">
        <v>617</v>
      </c>
    </row>
    <row r="213" spans="1:5" s="49" customFormat="1" x14ac:dyDescent="0.35">
      <c r="A213" s="181" t="s">
        <v>618</v>
      </c>
      <c r="B213" s="181">
        <v>211</v>
      </c>
      <c r="C213" s="181" t="s">
        <v>619</v>
      </c>
      <c r="D213" s="181" t="s">
        <v>618</v>
      </c>
      <c r="E213" s="181" t="s">
        <v>620</v>
      </c>
    </row>
    <row r="214" spans="1:5" s="49" customFormat="1" x14ac:dyDescent="0.35">
      <c r="A214" s="181" t="s">
        <v>621</v>
      </c>
      <c r="B214" s="181">
        <v>212</v>
      </c>
      <c r="C214" s="181" t="s">
        <v>622</v>
      </c>
      <c r="D214" s="181" t="s">
        <v>623</v>
      </c>
      <c r="E214" s="181" t="s">
        <v>623</v>
      </c>
    </row>
    <row r="215" spans="1:5" s="49" customFormat="1" x14ac:dyDescent="0.35">
      <c r="A215" s="181" t="s">
        <v>1249</v>
      </c>
      <c r="B215" s="181">
        <v>213</v>
      </c>
      <c r="C215" s="181" t="s">
        <v>1250</v>
      </c>
      <c r="D215" s="181" t="s">
        <v>1251</v>
      </c>
      <c r="E215" s="181" t="s">
        <v>1252</v>
      </c>
    </row>
    <row r="216" spans="1:5" s="49" customFormat="1" x14ac:dyDescent="0.35">
      <c r="A216" s="181" t="s">
        <v>627</v>
      </c>
      <c r="B216" s="181">
        <v>214</v>
      </c>
      <c r="C216" s="181" t="s">
        <v>628</v>
      </c>
      <c r="D216" s="181" t="s">
        <v>627</v>
      </c>
      <c r="E216" s="181" t="s">
        <v>629</v>
      </c>
    </row>
    <row r="217" spans="1:5" s="49" customFormat="1" ht="29" x14ac:dyDescent="0.35">
      <c r="A217" s="181" t="s">
        <v>1253</v>
      </c>
      <c r="B217" s="181">
        <v>215</v>
      </c>
      <c r="C217" s="181" t="s">
        <v>1254</v>
      </c>
      <c r="D217" s="181" t="s">
        <v>1255</v>
      </c>
      <c r="E217" s="181" t="s">
        <v>1256</v>
      </c>
    </row>
    <row r="218" spans="1:5" s="49" customFormat="1" x14ac:dyDescent="0.35">
      <c r="A218" s="181" t="s">
        <v>630</v>
      </c>
      <c r="B218" s="181">
        <v>216</v>
      </c>
      <c r="C218" s="181" t="s">
        <v>631</v>
      </c>
      <c r="D218" s="181" t="s">
        <v>630</v>
      </c>
      <c r="E218" s="181" t="s">
        <v>632</v>
      </c>
    </row>
    <row r="219" spans="1:5" s="49" customFormat="1" x14ac:dyDescent="0.35">
      <c r="A219" s="181" t="s">
        <v>633</v>
      </c>
      <c r="B219" s="181">
        <v>217</v>
      </c>
      <c r="C219" s="181" t="s">
        <v>634</v>
      </c>
      <c r="D219" s="181" t="s">
        <v>1257</v>
      </c>
      <c r="E219" s="181" t="s">
        <v>635</v>
      </c>
    </row>
    <row r="220" spans="1:5" s="49" customFormat="1" x14ac:dyDescent="0.35">
      <c r="A220" s="181" t="s">
        <v>636</v>
      </c>
      <c r="B220" s="181">
        <v>218</v>
      </c>
      <c r="C220" s="181" t="s">
        <v>637</v>
      </c>
      <c r="D220" s="181" t="s">
        <v>636</v>
      </c>
      <c r="E220" s="181" t="s">
        <v>638</v>
      </c>
    </row>
    <row r="221" spans="1:5" s="49" customFormat="1" ht="29" x14ac:dyDescent="0.35">
      <c r="A221" s="181" t="s">
        <v>1258</v>
      </c>
      <c r="B221" s="181">
        <v>219</v>
      </c>
      <c r="C221" s="181" t="s">
        <v>1259</v>
      </c>
      <c r="D221" s="181" t="s">
        <v>2515</v>
      </c>
      <c r="E221" s="181" t="s">
        <v>1260</v>
      </c>
    </row>
    <row r="222" spans="1:5" s="49" customFormat="1" x14ac:dyDescent="0.35">
      <c r="A222" s="181" t="s">
        <v>639</v>
      </c>
      <c r="B222" s="181">
        <v>220</v>
      </c>
      <c r="C222" s="181" t="s">
        <v>640</v>
      </c>
      <c r="D222" s="181" t="s">
        <v>639</v>
      </c>
      <c r="E222" s="181" t="s">
        <v>641</v>
      </c>
    </row>
    <row r="223" spans="1:5" s="49" customFormat="1" x14ac:dyDescent="0.35">
      <c r="A223" s="181" t="s">
        <v>642</v>
      </c>
      <c r="B223" s="181">
        <v>221</v>
      </c>
      <c r="C223" s="181" t="s">
        <v>643</v>
      </c>
      <c r="D223" s="181" t="s">
        <v>1261</v>
      </c>
      <c r="E223" s="181" t="s">
        <v>644</v>
      </c>
    </row>
    <row r="224" spans="1:5" s="49" customFormat="1" x14ac:dyDescent="0.35">
      <c r="A224" s="181" t="s">
        <v>1262</v>
      </c>
      <c r="B224" s="181">
        <v>222</v>
      </c>
      <c r="C224" s="181" t="s">
        <v>1263</v>
      </c>
      <c r="D224" s="181" t="s">
        <v>1262</v>
      </c>
      <c r="E224" s="181" t="s">
        <v>1264</v>
      </c>
    </row>
    <row r="225" spans="1:5" s="49" customFormat="1" ht="29" x14ac:dyDescent="0.35">
      <c r="A225" s="181" t="s">
        <v>645</v>
      </c>
      <c r="B225" s="181">
        <v>223</v>
      </c>
      <c r="C225" s="181" t="s">
        <v>646</v>
      </c>
      <c r="D225" s="181" t="s">
        <v>1265</v>
      </c>
      <c r="E225" s="181" t="s">
        <v>647</v>
      </c>
    </row>
    <row r="226" spans="1:5" s="49" customFormat="1" x14ac:dyDescent="0.35">
      <c r="A226" s="181" t="s">
        <v>648</v>
      </c>
      <c r="B226" s="181">
        <v>224</v>
      </c>
      <c r="C226" s="181" t="s">
        <v>649</v>
      </c>
      <c r="D226" s="181" t="s">
        <v>1266</v>
      </c>
      <c r="E226" s="181" t="s">
        <v>650</v>
      </c>
    </row>
    <row r="227" spans="1:5" s="49" customFormat="1" x14ac:dyDescent="0.35">
      <c r="A227" s="181" t="s">
        <v>1267</v>
      </c>
      <c r="B227" s="181">
        <v>225</v>
      </c>
      <c r="C227" s="181" t="s">
        <v>1268</v>
      </c>
      <c r="D227" s="181" t="s">
        <v>1269</v>
      </c>
      <c r="E227" s="181" t="s">
        <v>1270</v>
      </c>
    </row>
    <row r="228" spans="1:5" s="49" customFormat="1" x14ac:dyDescent="0.35">
      <c r="A228" s="181" t="s">
        <v>1271</v>
      </c>
      <c r="B228" s="181">
        <v>226</v>
      </c>
      <c r="C228" s="181" t="s">
        <v>652</v>
      </c>
      <c r="D228" s="181" t="s">
        <v>1272</v>
      </c>
      <c r="E228" s="181" t="s">
        <v>1273</v>
      </c>
    </row>
    <row r="229" spans="1:5" s="49" customFormat="1" x14ac:dyDescent="0.35">
      <c r="A229" s="181" t="s">
        <v>654</v>
      </c>
      <c r="B229" s="181">
        <v>227</v>
      </c>
      <c r="C229" s="181" t="s">
        <v>655</v>
      </c>
      <c r="D229" s="181" t="s">
        <v>1274</v>
      </c>
      <c r="E229" s="181" t="s">
        <v>656</v>
      </c>
    </row>
    <row r="230" spans="1:5" s="49" customFormat="1" x14ac:dyDescent="0.35">
      <c r="A230" s="181" t="s">
        <v>1275</v>
      </c>
      <c r="B230" s="181">
        <v>228</v>
      </c>
      <c r="C230" s="181" t="s">
        <v>1276</v>
      </c>
      <c r="D230" s="181" t="s">
        <v>1275</v>
      </c>
      <c r="E230" s="181" t="s">
        <v>220</v>
      </c>
    </row>
    <row r="231" spans="1:5" s="49" customFormat="1" x14ac:dyDescent="0.35">
      <c r="A231" s="181" t="s">
        <v>657</v>
      </c>
      <c r="B231" s="181">
        <v>229</v>
      </c>
      <c r="C231" s="181" t="s">
        <v>658</v>
      </c>
      <c r="D231" s="181" t="s">
        <v>1277</v>
      </c>
      <c r="E231" s="181" t="s">
        <v>659</v>
      </c>
    </row>
    <row r="232" spans="1:5" s="49" customFormat="1" x14ac:dyDescent="0.35">
      <c r="A232" s="181" t="s">
        <v>1278</v>
      </c>
      <c r="B232" s="181">
        <v>230</v>
      </c>
      <c r="C232" s="181" t="s">
        <v>1279</v>
      </c>
      <c r="D232" s="181" t="s">
        <v>1280</v>
      </c>
      <c r="E232" s="181" t="s">
        <v>1281</v>
      </c>
    </row>
    <row r="233" spans="1:5" s="49" customFormat="1" ht="29" x14ac:dyDescent="0.35">
      <c r="A233" s="181" t="s">
        <v>1282</v>
      </c>
      <c r="B233" s="181">
        <v>231</v>
      </c>
      <c r="C233" s="181" t="s">
        <v>1283</v>
      </c>
      <c r="D233" s="181" t="s">
        <v>1282</v>
      </c>
      <c r="E233" s="181" t="s">
        <v>1284</v>
      </c>
    </row>
    <row r="234" spans="1:5" s="49" customFormat="1" x14ac:dyDescent="0.35">
      <c r="A234" s="181" t="s">
        <v>660</v>
      </c>
      <c r="B234" s="181">
        <v>232</v>
      </c>
      <c r="C234" s="181" t="s">
        <v>661</v>
      </c>
      <c r="D234" s="181" t="s">
        <v>660</v>
      </c>
      <c r="E234" s="181" t="s">
        <v>662</v>
      </c>
    </row>
    <row r="235" spans="1:5" s="49" customFormat="1" x14ac:dyDescent="0.35">
      <c r="A235" s="181" t="s">
        <v>669</v>
      </c>
      <c r="B235" s="181">
        <v>233</v>
      </c>
      <c r="C235" s="181" t="s">
        <v>670</v>
      </c>
      <c r="D235" s="181" t="s">
        <v>1285</v>
      </c>
      <c r="E235" s="181" t="s">
        <v>671</v>
      </c>
    </row>
    <row r="236" spans="1:5" s="49" customFormat="1" x14ac:dyDescent="0.35">
      <c r="A236" s="181" t="s">
        <v>672</v>
      </c>
      <c r="B236" s="181">
        <v>234</v>
      </c>
      <c r="C236" s="181" t="s">
        <v>673</v>
      </c>
      <c r="D236" s="181" t="s">
        <v>1286</v>
      </c>
      <c r="E236" s="181" t="s">
        <v>674</v>
      </c>
    </row>
    <row r="237" spans="1:5" s="49" customFormat="1" x14ac:dyDescent="0.35">
      <c r="A237" s="181" t="s">
        <v>675</v>
      </c>
      <c r="B237" s="181">
        <v>235</v>
      </c>
      <c r="C237" s="181" t="s">
        <v>676</v>
      </c>
      <c r="D237" s="181" t="s">
        <v>1287</v>
      </c>
      <c r="E237" s="181" t="s">
        <v>677</v>
      </c>
    </row>
    <row r="238" spans="1:5" s="49" customFormat="1" x14ac:dyDescent="0.35">
      <c r="A238" s="181" t="s">
        <v>1288</v>
      </c>
      <c r="B238" s="181">
        <v>236</v>
      </c>
      <c r="C238" s="181" t="s">
        <v>1289</v>
      </c>
      <c r="D238" s="181" t="s">
        <v>1288</v>
      </c>
      <c r="E238" s="181" t="s">
        <v>1290</v>
      </c>
    </row>
    <row r="239" spans="1:5" s="49" customFormat="1" x14ac:dyDescent="0.35">
      <c r="A239" s="181" t="s">
        <v>678</v>
      </c>
      <c r="B239" s="181">
        <v>237</v>
      </c>
      <c r="C239" s="181" t="s">
        <v>679</v>
      </c>
      <c r="D239" s="181" t="s">
        <v>678</v>
      </c>
      <c r="E239" s="181" t="s">
        <v>680</v>
      </c>
    </row>
    <row r="240" spans="1:5" s="49" customFormat="1" ht="29" x14ac:dyDescent="0.35">
      <c r="A240" s="181" t="s">
        <v>1291</v>
      </c>
      <c r="B240" s="181">
        <v>238</v>
      </c>
      <c r="C240" s="181" t="s">
        <v>1292</v>
      </c>
      <c r="D240" s="181" t="s">
        <v>1291</v>
      </c>
      <c r="E240" s="181" t="s">
        <v>1293</v>
      </c>
    </row>
    <row r="241" spans="1:5" s="49" customFormat="1" x14ac:dyDescent="0.35">
      <c r="A241" s="181" t="s">
        <v>687</v>
      </c>
      <c r="B241" s="181">
        <v>239</v>
      </c>
      <c r="C241" s="181" t="s">
        <v>688</v>
      </c>
      <c r="D241" s="181" t="s">
        <v>1294</v>
      </c>
      <c r="E241" s="181" t="s">
        <v>689</v>
      </c>
    </row>
    <row r="242" spans="1:5" s="49" customFormat="1" x14ac:dyDescent="0.35">
      <c r="A242" s="181" t="s">
        <v>690</v>
      </c>
      <c r="B242" s="181">
        <v>240</v>
      </c>
      <c r="C242" s="181" t="s">
        <v>691</v>
      </c>
      <c r="D242" s="181" t="s">
        <v>1295</v>
      </c>
      <c r="E242" s="181" t="s">
        <v>692</v>
      </c>
    </row>
    <row r="243" spans="1:5" s="49" customFormat="1" x14ac:dyDescent="0.35">
      <c r="A243" s="181" t="s">
        <v>693</v>
      </c>
      <c r="B243" s="181">
        <v>241</v>
      </c>
      <c r="C243" s="181" t="s">
        <v>694</v>
      </c>
      <c r="D243" s="181" t="s">
        <v>1296</v>
      </c>
      <c r="E243" s="181" t="s">
        <v>695</v>
      </c>
    </row>
    <row r="244" spans="1:5" s="49" customFormat="1" x14ac:dyDescent="0.35">
      <c r="A244" s="181" t="s">
        <v>696</v>
      </c>
      <c r="B244" s="181">
        <v>242</v>
      </c>
      <c r="C244" s="181" t="s">
        <v>697</v>
      </c>
      <c r="D244" s="181" t="s">
        <v>1297</v>
      </c>
      <c r="E244" s="181" t="s">
        <v>698</v>
      </c>
    </row>
    <row r="245" spans="1:5" s="49" customFormat="1" x14ac:dyDescent="0.35">
      <c r="A245" s="181" t="s">
        <v>702</v>
      </c>
      <c r="B245" s="181">
        <v>243</v>
      </c>
      <c r="C245" s="181" t="s">
        <v>703</v>
      </c>
      <c r="D245" s="181" t="s">
        <v>1298</v>
      </c>
      <c r="E245" s="181" t="s">
        <v>704</v>
      </c>
    </row>
    <row r="246" spans="1:5" s="49" customFormat="1" ht="29" x14ac:dyDescent="0.35">
      <c r="A246" s="181" t="s">
        <v>705</v>
      </c>
      <c r="B246" s="181">
        <v>244</v>
      </c>
      <c r="C246" s="181" t="s">
        <v>706</v>
      </c>
      <c r="D246" s="181" t="s">
        <v>705</v>
      </c>
      <c r="E246" s="181" t="s">
        <v>707</v>
      </c>
    </row>
    <row r="247" spans="1:5" s="49" customFormat="1" ht="29" x14ac:dyDescent="0.35">
      <c r="A247" s="181" t="s">
        <v>710</v>
      </c>
      <c r="B247" s="181">
        <v>245</v>
      </c>
      <c r="C247" s="181" t="s">
        <v>711</v>
      </c>
      <c r="D247" s="181" t="s">
        <v>710</v>
      </c>
      <c r="E247" s="181" t="s">
        <v>712</v>
      </c>
    </row>
    <row r="248" spans="1:5" s="49" customFormat="1" x14ac:dyDescent="0.35">
      <c r="A248" s="181" t="s">
        <v>713</v>
      </c>
      <c r="B248" s="181">
        <v>246</v>
      </c>
      <c r="C248" s="181" t="s">
        <v>714</v>
      </c>
      <c r="D248" s="181" t="s">
        <v>713</v>
      </c>
      <c r="E248" s="181" t="s">
        <v>715</v>
      </c>
    </row>
    <row r="249" spans="1:5" s="49" customFormat="1" x14ac:dyDescent="0.35">
      <c r="A249" s="181" t="s">
        <v>719</v>
      </c>
      <c r="B249" s="181">
        <v>247</v>
      </c>
      <c r="C249" s="181" t="s">
        <v>720</v>
      </c>
      <c r="D249" s="181" t="s">
        <v>1299</v>
      </c>
      <c r="E249" s="181" t="s">
        <v>721</v>
      </c>
    </row>
    <row r="250" spans="1:5" s="49" customFormat="1" x14ac:dyDescent="0.35">
      <c r="A250" s="181" t="s">
        <v>722</v>
      </c>
      <c r="B250" s="181">
        <v>248</v>
      </c>
      <c r="C250" s="181" t="s">
        <v>723</v>
      </c>
      <c r="D250" s="181" t="s">
        <v>1300</v>
      </c>
      <c r="E250" s="181" t="s">
        <v>724</v>
      </c>
    </row>
    <row r="251" spans="1:5" s="49" customFormat="1" x14ac:dyDescent="0.35">
      <c r="A251" s="181" t="s">
        <v>725</v>
      </c>
      <c r="B251" s="181">
        <v>249</v>
      </c>
      <c r="C251" s="181" t="s">
        <v>726</v>
      </c>
      <c r="D251" s="181" t="s">
        <v>1301</v>
      </c>
      <c r="E251" s="181" t="s">
        <v>727</v>
      </c>
    </row>
    <row r="252" spans="1:5" s="49" customFormat="1" x14ac:dyDescent="0.35">
      <c r="A252" s="181" t="s">
        <v>731</v>
      </c>
      <c r="B252" s="181">
        <v>250</v>
      </c>
      <c r="C252" s="181" t="s">
        <v>732</v>
      </c>
      <c r="D252" s="181" t="s">
        <v>1302</v>
      </c>
      <c r="E252" s="181" t="s">
        <v>733</v>
      </c>
    </row>
    <row r="253" spans="1:5" s="49" customFormat="1" x14ac:dyDescent="0.35">
      <c r="A253" s="181" t="s">
        <v>734</v>
      </c>
      <c r="B253" s="181">
        <v>251</v>
      </c>
      <c r="C253" s="181" t="s">
        <v>735</v>
      </c>
      <c r="D253" s="181" t="s">
        <v>1303</v>
      </c>
      <c r="E253" s="181" t="s">
        <v>736</v>
      </c>
    </row>
    <row r="254" spans="1:5" s="49" customFormat="1" x14ac:dyDescent="0.35">
      <c r="A254" s="181" t="s">
        <v>737</v>
      </c>
      <c r="B254" s="181">
        <v>252</v>
      </c>
      <c r="C254" s="181" t="s">
        <v>738</v>
      </c>
      <c r="D254" s="181" t="s">
        <v>1304</v>
      </c>
      <c r="E254" s="181" t="s">
        <v>739</v>
      </c>
    </row>
    <row r="255" spans="1:5" s="49" customFormat="1" x14ac:dyDescent="0.35">
      <c r="A255" s="181" t="s">
        <v>1305</v>
      </c>
      <c r="B255" s="181">
        <v>253</v>
      </c>
      <c r="C255" s="181" t="s">
        <v>1306</v>
      </c>
      <c r="D255" s="181" t="s">
        <v>1307</v>
      </c>
      <c r="E255" s="181" t="s">
        <v>792</v>
      </c>
    </row>
    <row r="256" spans="1:5" s="49" customFormat="1" x14ac:dyDescent="0.35">
      <c r="A256" s="181" t="s">
        <v>740</v>
      </c>
      <c r="B256" s="181">
        <v>254</v>
      </c>
      <c r="C256" s="181" t="s">
        <v>741</v>
      </c>
      <c r="D256" s="181" t="s">
        <v>1308</v>
      </c>
      <c r="E256" s="181" t="s">
        <v>742</v>
      </c>
    </row>
    <row r="257" spans="1:5" s="49" customFormat="1" x14ac:dyDescent="0.35">
      <c r="A257" s="181" t="s">
        <v>1309</v>
      </c>
      <c r="B257" s="181">
        <v>255</v>
      </c>
      <c r="C257" s="181" t="s">
        <v>1310</v>
      </c>
      <c r="D257" s="181" t="s">
        <v>1311</v>
      </c>
      <c r="E257" s="181" t="s">
        <v>1312</v>
      </c>
    </row>
    <row r="258" spans="1:5" s="49" customFormat="1" x14ac:dyDescent="0.35">
      <c r="A258" s="181" t="s">
        <v>743</v>
      </c>
      <c r="B258" s="181">
        <v>256</v>
      </c>
      <c r="C258" s="181" t="s">
        <v>744</v>
      </c>
      <c r="D258" s="181" t="s">
        <v>1313</v>
      </c>
      <c r="E258" s="181" t="s">
        <v>524</v>
      </c>
    </row>
    <row r="259" spans="1:5" s="49" customFormat="1" x14ac:dyDescent="0.35">
      <c r="A259" s="181" t="s">
        <v>745</v>
      </c>
      <c r="B259" s="181">
        <v>257</v>
      </c>
      <c r="C259" s="181" t="s">
        <v>746</v>
      </c>
      <c r="D259" s="181" t="s">
        <v>1314</v>
      </c>
      <c r="E259" s="181" t="s">
        <v>747</v>
      </c>
    </row>
    <row r="260" spans="1:5" s="49" customFormat="1" x14ac:dyDescent="0.35">
      <c r="A260" s="181" t="s">
        <v>748</v>
      </c>
      <c r="B260" s="181">
        <v>258</v>
      </c>
      <c r="C260" s="181" t="s">
        <v>749</v>
      </c>
      <c r="D260" s="181" t="s">
        <v>1315</v>
      </c>
      <c r="E260" s="181" t="s">
        <v>750</v>
      </c>
    </row>
    <row r="261" spans="1:5" s="49" customFormat="1" x14ac:dyDescent="0.35">
      <c r="A261" s="181" t="s">
        <v>751</v>
      </c>
      <c r="B261" s="181">
        <v>259</v>
      </c>
      <c r="C261" s="181" t="s">
        <v>752</v>
      </c>
      <c r="D261" s="181" t="s">
        <v>751</v>
      </c>
      <c r="E261" s="181" t="s">
        <v>753</v>
      </c>
    </row>
    <row r="262" spans="1:5" s="49" customFormat="1" x14ac:dyDescent="0.35">
      <c r="A262" s="181" t="s">
        <v>754</v>
      </c>
      <c r="B262" s="181">
        <v>260</v>
      </c>
      <c r="C262" s="181" t="s">
        <v>755</v>
      </c>
      <c r="D262" s="181" t="s">
        <v>1316</v>
      </c>
      <c r="E262" s="181" t="s">
        <v>756</v>
      </c>
    </row>
    <row r="263" spans="1:5" s="49" customFormat="1" x14ac:dyDescent="0.35">
      <c r="A263" s="181" t="s">
        <v>757</v>
      </c>
      <c r="B263" s="181">
        <v>261</v>
      </c>
      <c r="C263" s="181" t="s">
        <v>758</v>
      </c>
      <c r="D263" s="181" t="s">
        <v>1317</v>
      </c>
      <c r="E263" s="181" t="s">
        <v>759</v>
      </c>
    </row>
    <row r="264" spans="1:5" s="49" customFormat="1" x14ac:dyDescent="0.35">
      <c r="A264" s="181" t="s">
        <v>1318</v>
      </c>
      <c r="B264" s="181">
        <v>262</v>
      </c>
      <c r="C264" s="181" t="s">
        <v>1319</v>
      </c>
      <c r="D264" s="181" t="s">
        <v>1320</v>
      </c>
      <c r="E264" s="181" t="s">
        <v>304</v>
      </c>
    </row>
    <row r="265" spans="1:5" s="49" customFormat="1" x14ac:dyDescent="0.35">
      <c r="A265" s="181" t="s">
        <v>1321</v>
      </c>
      <c r="B265" s="181">
        <v>263</v>
      </c>
      <c r="C265" s="181" t="s">
        <v>1322</v>
      </c>
      <c r="D265" s="181" t="s">
        <v>1323</v>
      </c>
      <c r="E265" s="181" t="s">
        <v>1324</v>
      </c>
    </row>
    <row r="266" spans="1:5" s="49" customFormat="1" ht="29" x14ac:dyDescent="0.35">
      <c r="A266" s="181" t="s">
        <v>763</v>
      </c>
      <c r="B266" s="181">
        <v>264</v>
      </c>
      <c r="C266" s="181" t="s">
        <v>764</v>
      </c>
      <c r="D266" s="181" t="s">
        <v>1325</v>
      </c>
      <c r="E266" s="181" t="s">
        <v>765</v>
      </c>
    </row>
    <row r="267" spans="1:5" s="49" customFormat="1" x14ac:dyDescent="0.35">
      <c r="A267" s="181" t="s">
        <v>1326</v>
      </c>
      <c r="B267" s="181">
        <v>265</v>
      </c>
      <c r="C267" s="181" t="s">
        <v>1327</v>
      </c>
      <c r="D267" s="181" t="s">
        <v>1326</v>
      </c>
      <c r="E267" s="181" t="s">
        <v>1328</v>
      </c>
    </row>
    <row r="268" spans="1:5" s="49" customFormat="1" x14ac:dyDescent="0.35">
      <c r="A268" s="181" t="s">
        <v>766</v>
      </c>
      <c r="B268" s="181">
        <v>266</v>
      </c>
      <c r="C268" s="181" t="s">
        <v>767</v>
      </c>
      <c r="D268" s="181" t="s">
        <v>1329</v>
      </c>
      <c r="E268" s="181" t="s">
        <v>768</v>
      </c>
    </row>
    <row r="269" spans="1:5" s="49" customFormat="1" x14ac:dyDescent="0.35">
      <c r="A269" s="181" t="s">
        <v>769</v>
      </c>
      <c r="B269" s="181">
        <v>267</v>
      </c>
      <c r="C269" s="181" t="s">
        <v>770</v>
      </c>
      <c r="D269" s="181" t="s">
        <v>1330</v>
      </c>
      <c r="E269" s="181" t="s">
        <v>771</v>
      </c>
    </row>
    <row r="270" spans="1:5" s="49" customFormat="1" x14ac:dyDescent="0.35">
      <c r="A270" s="181" t="s">
        <v>772</v>
      </c>
      <c r="B270" s="181">
        <v>268</v>
      </c>
      <c r="C270" s="181" t="s">
        <v>773</v>
      </c>
      <c r="D270" s="181" t="s">
        <v>772</v>
      </c>
      <c r="E270" s="181" t="s">
        <v>774</v>
      </c>
    </row>
    <row r="271" spans="1:5" s="49" customFormat="1" x14ac:dyDescent="0.35">
      <c r="A271" s="181" t="s">
        <v>775</v>
      </c>
      <c r="B271" s="181">
        <v>269</v>
      </c>
      <c r="C271" s="181" t="s">
        <v>776</v>
      </c>
      <c r="D271" s="181" t="s">
        <v>775</v>
      </c>
      <c r="E271" s="181" t="s">
        <v>777</v>
      </c>
    </row>
    <row r="272" spans="1:5" s="49" customFormat="1" x14ac:dyDescent="0.35">
      <c r="A272" s="181" t="s">
        <v>778</v>
      </c>
      <c r="B272" s="181">
        <v>270</v>
      </c>
      <c r="C272" s="181" t="s">
        <v>779</v>
      </c>
      <c r="D272" s="181" t="s">
        <v>778</v>
      </c>
      <c r="E272" s="181" t="s">
        <v>780</v>
      </c>
    </row>
    <row r="273" spans="1:5" s="49" customFormat="1" x14ac:dyDescent="0.35">
      <c r="A273" s="181" t="s">
        <v>1331</v>
      </c>
      <c r="B273" s="181">
        <v>271</v>
      </c>
      <c r="C273" s="181" t="s">
        <v>1332</v>
      </c>
      <c r="D273" s="181" t="s">
        <v>1333</v>
      </c>
      <c r="E273" s="181" t="s">
        <v>1334</v>
      </c>
    </row>
    <row r="274" spans="1:5" s="49" customFormat="1" x14ac:dyDescent="0.35">
      <c r="A274" s="181" t="s">
        <v>1335</v>
      </c>
      <c r="B274" s="181">
        <v>272</v>
      </c>
      <c r="C274" s="181" t="s">
        <v>1336</v>
      </c>
      <c r="D274" s="181" t="s">
        <v>1337</v>
      </c>
      <c r="E274" s="181" t="s">
        <v>1338</v>
      </c>
    </row>
    <row r="275" spans="1:5" s="49" customFormat="1" x14ac:dyDescent="0.35">
      <c r="A275" s="181" t="s">
        <v>1339</v>
      </c>
      <c r="B275" s="181">
        <v>273</v>
      </c>
      <c r="C275" s="181" t="s">
        <v>1340</v>
      </c>
      <c r="D275" s="181" t="s">
        <v>1341</v>
      </c>
      <c r="E275" s="181" t="s">
        <v>1342</v>
      </c>
    </row>
    <row r="276" spans="1:5" s="49" customFormat="1" ht="29" x14ac:dyDescent="0.35">
      <c r="A276" s="181" t="s">
        <v>1343</v>
      </c>
      <c r="B276" s="181">
        <v>274</v>
      </c>
      <c r="C276" s="181" t="s">
        <v>1344</v>
      </c>
      <c r="D276" s="181" t="s">
        <v>1345</v>
      </c>
      <c r="E276" s="181" t="s">
        <v>1346</v>
      </c>
    </row>
    <row r="277" spans="1:5" s="49" customFormat="1" x14ac:dyDescent="0.35">
      <c r="A277" s="181" t="s">
        <v>1347</v>
      </c>
      <c r="B277" s="181">
        <v>275</v>
      </c>
      <c r="C277" s="181" t="s">
        <v>1348</v>
      </c>
      <c r="D277" s="181" t="s">
        <v>1347</v>
      </c>
      <c r="E277" s="181" t="s">
        <v>1349</v>
      </c>
    </row>
    <row r="278" spans="1:5" s="49" customFormat="1" x14ac:dyDescent="0.35">
      <c r="A278" s="181" t="s">
        <v>787</v>
      </c>
      <c r="B278" s="181">
        <v>276</v>
      </c>
      <c r="C278" s="181" t="s">
        <v>788</v>
      </c>
      <c r="D278" s="181" t="s">
        <v>1350</v>
      </c>
      <c r="E278" s="181" t="s">
        <v>789</v>
      </c>
    </row>
    <row r="279" spans="1:5" s="49" customFormat="1" x14ac:dyDescent="0.35">
      <c r="A279" s="181" t="s">
        <v>1351</v>
      </c>
      <c r="B279" s="181">
        <v>277</v>
      </c>
      <c r="C279" s="181" t="s">
        <v>1352</v>
      </c>
      <c r="D279" s="181" t="s">
        <v>1353</v>
      </c>
      <c r="E279" s="181" t="s">
        <v>1354</v>
      </c>
    </row>
    <row r="280" spans="1:5" s="49" customFormat="1" x14ac:dyDescent="0.35">
      <c r="A280" s="181" t="s">
        <v>1355</v>
      </c>
      <c r="B280" s="181">
        <v>278</v>
      </c>
      <c r="C280" s="181" t="s">
        <v>1356</v>
      </c>
      <c r="D280" s="181" t="s">
        <v>1357</v>
      </c>
      <c r="E280" s="181" t="s">
        <v>1358</v>
      </c>
    </row>
    <row r="281" spans="1:5" s="49" customFormat="1" x14ac:dyDescent="0.35">
      <c r="A281" s="181" t="s">
        <v>793</v>
      </c>
      <c r="B281" s="181">
        <v>279</v>
      </c>
      <c r="C281" s="181" t="s">
        <v>794</v>
      </c>
      <c r="D281" s="181" t="s">
        <v>793</v>
      </c>
      <c r="E281" s="181" t="s">
        <v>795</v>
      </c>
    </row>
    <row r="282" spans="1:5" s="49" customFormat="1" x14ac:dyDescent="0.35">
      <c r="A282" s="181" t="s">
        <v>1359</v>
      </c>
      <c r="B282" s="181">
        <v>280</v>
      </c>
      <c r="C282" s="181" t="s">
        <v>1360</v>
      </c>
      <c r="D282" s="181" t="s">
        <v>1361</v>
      </c>
      <c r="E282" s="181" t="s">
        <v>1362</v>
      </c>
    </row>
    <row r="283" spans="1:5" s="49" customFormat="1" x14ac:dyDescent="0.35">
      <c r="A283" s="181" t="s">
        <v>796</v>
      </c>
      <c r="B283" s="181">
        <v>281</v>
      </c>
      <c r="C283" s="181" t="s">
        <v>797</v>
      </c>
      <c r="D283" s="181" t="s">
        <v>1363</v>
      </c>
      <c r="E283" s="181" t="s">
        <v>798</v>
      </c>
    </row>
    <row r="284" spans="1:5" s="49" customFormat="1" ht="29" x14ac:dyDescent="0.35">
      <c r="A284" s="181" t="s">
        <v>1364</v>
      </c>
      <c r="B284" s="181">
        <v>282</v>
      </c>
      <c r="C284" s="181" t="s">
        <v>1365</v>
      </c>
      <c r="D284" s="181" t="s">
        <v>1364</v>
      </c>
      <c r="E284" s="181" t="s">
        <v>1366</v>
      </c>
    </row>
    <row r="285" spans="1:5" s="49" customFormat="1" x14ac:dyDescent="0.35">
      <c r="A285" s="181" t="s">
        <v>802</v>
      </c>
      <c r="B285" s="181">
        <v>283</v>
      </c>
      <c r="C285" s="181" t="s">
        <v>803</v>
      </c>
      <c r="D285" s="181" t="s">
        <v>802</v>
      </c>
      <c r="E285" s="181" t="s">
        <v>804</v>
      </c>
    </row>
    <row r="286" spans="1:5" s="49" customFormat="1" ht="29" x14ac:dyDescent="0.35">
      <c r="A286" s="181" t="s">
        <v>805</v>
      </c>
      <c r="B286" s="181">
        <v>284</v>
      </c>
      <c r="C286" s="181" t="s">
        <v>806</v>
      </c>
      <c r="D286" s="181" t="str">
        <f>E286</f>
        <v>SAINT AUBIN DU CORMIER</v>
      </c>
      <c r="E286" s="181" t="s">
        <v>807</v>
      </c>
    </row>
    <row r="287" spans="1:5" s="49" customFormat="1" x14ac:dyDescent="0.35">
      <c r="A287" s="181" t="s">
        <v>808</v>
      </c>
      <c r="B287" s="181">
        <v>285</v>
      </c>
      <c r="C287" s="181" t="s">
        <v>809</v>
      </c>
      <c r="D287" s="181" t="s">
        <v>1367</v>
      </c>
      <c r="E287" s="181" t="s">
        <v>542</v>
      </c>
    </row>
    <row r="288" spans="1:5" s="49" customFormat="1" x14ac:dyDescent="0.35">
      <c r="A288" s="181" t="s">
        <v>810</v>
      </c>
      <c r="B288" s="181">
        <v>286</v>
      </c>
      <c r="C288" s="181" t="s">
        <v>811</v>
      </c>
      <c r="D288" s="181" t="s">
        <v>1368</v>
      </c>
      <c r="E288" s="181" t="s">
        <v>812</v>
      </c>
    </row>
    <row r="289" spans="1:5" s="49" customFormat="1" x14ac:dyDescent="0.35">
      <c r="A289" s="181" t="s">
        <v>813</v>
      </c>
      <c r="B289" s="181">
        <v>287</v>
      </c>
      <c r="C289" s="181" t="s">
        <v>814</v>
      </c>
      <c r="D289" s="181" t="s">
        <v>813</v>
      </c>
      <c r="E289" s="181" t="s">
        <v>815</v>
      </c>
    </row>
    <row r="290" spans="1:5" s="49" customFormat="1" x14ac:dyDescent="0.35">
      <c r="A290" s="181" t="s">
        <v>1369</v>
      </c>
      <c r="B290" s="181">
        <v>288</v>
      </c>
      <c r="C290" s="181" t="s">
        <v>1370</v>
      </c>
      <c r="D290" s="181" t="s">
        <v>1371</v>
      </c>
      <c r="E290" s="181" t="s">
        <v>1372</v>
      </c>
    </row>
    <row r="291" spans="1:5" s="49" customFormat="1" x14ac:dyDescent="0.35">
      <c r="A291" s="181" t="s">
        <v>816</v>
      </c>
      <c r="B291" s="181">
        <v>289</v>
      </c>
      <c r="C291" s="181" t="s">
        <v>817</v>
      </c>
      <c r="D291" s="181" t="s">
        <v>1373</v>
      </c>
      <c r="E291" s="181" t="s">
        <v>818</v>
      </c>
    </row>
    <row r="292" spans="1:5" s="49" customFormat="1" x14ac:dyDescent="0.35">
      <c r="A292" s="181" t="s">
        <v>819</v>
      </c>
      <c r="B292" s="181">
        <v>290</v>
      </c>
      <c r="C292" s="181" t="s">
        <v>820</v>
      </c>
      <c r="D292" s="181" t="s">
        <v>1374</v>
      </c>
      <c r="E292" s="181" t="s">
        <v>821</v>
      </c>
    </row>
    <row r="293" spans="1:5" s="49" customFormat="1" x14ac:dyDescent="0.35">
      <c r="A293" s="181" t="s">
        <v>1375</v>
      </c>
      <c r="B293" s="181">
        <v>291</v>
      </c>
      <c r="C293" s="181" t="s">
        <v>1376</v>
      </c>
      <c r="D293" s="181" t="s">
        <v>1377</v>
      </c>
      <c r="E293" s="181" t="s">
        <v>1378</v>
      </c>
    </row>
    <row r="294" spans="1:5" s="49" customFormat="1" x14ac:dyDescent="0.35">
      <c r="A294" s="181" t="s">
        <v>1379</v>
      </c>
      <c r="B294" s="181">
        <v>292</v>
      </c>
      <c r="C294" s="181" t="s">
        <v>1380</v>
      </c>
      <c r="D294" s="181" t="s">
        <v>1381</v>
      </c>
      <c r="E294" s="181" t="s">
        <v>1382</v>
      </c>
    </row>
    <row r="295" spans="1:5" s="49" customFormat="1" x14ac:dyDescent="0.35">
      <c r="A295" s="181" t="s">
        <v>822</v>
      </c>
      <c r="B295" s="181">
        <v>293</v>
      </c>
      <c r="C295" s="181" t="s">
        <v>823</v>
      </c>
      <c r="D295" s="181" t="s">
        <v>1383</v>
      </c>
      <c r="E295" s="181" t="s">
        <v>824</v>
      </c>
    </row>
    <row r="296" spans="1:5" s="49" customFormat="1" x14ac:dyDescent="0.35">
      <c r="A296" s="181" t="s">
        <v>825</v>
      </c>
      <c r="B296" s="181">
        <v>294</v>
      </c>
      <c r="C296" s="181" t="s">
        <v>826</v>
      </c>
      <c r="D296" s="181" t="s">
        <v>1384</v>
      </c>
      <c r="E296" s="181" t="s">
        <v>827</v>
      </c>
    </row>
    <row r="297" spans="1:5" s="49" customFormat="1" x14ac:dyDescent="0.35">
      <c r="A297" s="181" t="s">
        <v>828</v>
      </c>
      <c r="B297" s="181">
        <v>295</v>
      </c>
      <c r="C297" s="181" t="s">
        <v>829</v>
      </c>
      <c r="D297" s="181" t="s">
        <v>1385</v>
      </c>
      <c r="E297" s="181" t="s">
        <v>830</v>
      </c>
    </row>
    <row r="298" spans="1:5" s="49" customFormat="1" x14ac:dyDescent="0.35">
      <c r="A298" s="181" t="s">
        <v>834</v>
      </c>
      <c r="B298" s="181">
        <v>296</v>
      </c>
      <c r="C298" s="181" t="s">
        <v>835</v>
      </c>
      <c r="D298" s="181" t="s">
        <v>1386</v>
      </c>
      <c r="E298" s="181" t="s">
        <v>836</v>
      </c>
    </row>
    <row r="299" spans="1:5" s="49" customFormat="1" x14ac:dyDescent="0.35">
      <c r="A299" s="181" t="s">
        <v>837</v>
      </c>
      <c r="B299" s="181">
        <v>297</v>
      </c>
      <c r="C299" s="181" t="s">
        <v>838</v>
      </c>
      <c r="D299" s="181" t="s">
        <v>1387</v>
      </c>
      <c r="E299" s="181" t="s">
        <v>839</v>
      </c>
    </row>
    <row r="300" spans="1:5" s="49" customFormat="1" x14ac:dyDescent="0.35">
      <c r="A300" s="181" t="s">
        <v>840</v>
      </c>
      <c r="B300" s="181">
        <v>298</v>
      </c>
      <c r="C300" s="181" t="s">
        <v>841</v>
      </c>
      <c r="D300" s="181" t="s">
        <v>842</v>
      </c>
      <c r="E300" s="181" t="s">
        <v>842</v>
      </c>
    </row>
    <row r="301" spans="1:5" s="49" customFormat="1" x14ac:dyDescent="0.35">
      <c r="A301" s="181" t="s">
        <v>843</v>
      </c>
      <c r="B301" s="181">
        <v>299</v>
      </c>
      <c r="C301" s="181" t="s">
        <v>844</v>
      </c>
      <c r="D301" s="181" t="s">
        <v>1388</v>
      </c>
      <c r="E301" s="181" t="s">
        <v>845</v>
      </c>
    </row>
    <row r="302" spans="1:5" s="49" customFormat="1" x14ac:dyDescent="0.35">
      <c r="A302" s="181" t="s">
        <v>846</v>
      </c>
      <c r="B302" s="181">
        <v>300</v>
      </c>
      <c r="C302" s="181" t="s">
        <v>847</v>
      </c>
      <c r="D302" s="181" t="s">
        <v>1389</v>
      </c>
      <c r="E302" s="181" t="s">
        <v>848</v>
      </c>
    </row>
    <row r="303" spans="1:5" s="49" customFormat="1" x14ac:dyDescent="0.35">
      <c r="A303" s="181" t="s">
        <v>1390</v>
      </c>
      <c r="B303" s="181">
        <v>301</v>
      </c>
      <c r="C303" s="181" t="s">
        <v>1391</v>
      </c>
      <c r="D303" s="181" t="s">
        <v>1392</v>
      </c>
      <c r="E303" s="181" t="s">
        <v>1393</v>
      </c>
    </row>
    <row r="304" spans="1:5" s="49" customFormat="1" x14ac:dyDescent="0.35">
      <c r="A304" s="181" t="s">
        <v>849</v>
      </c>
      <c r="B304" s="181">
        <v>302</v>
      </c>
      <c r="C304" s="181" t="s">
        <v>850</v>
      </c>
      <c r="D304" s="181" t="s">
        <v>1394</v>
      </c>
      <c r="E304" s="181" t="s">
        <v>851</v>
      </c>
    </row>
    <row r="305" spans="1:5" s="49" customFormat="1" x14ac:dyDescent="0.35">
      <c r="A305" s="181" t="s">
        <v>852</v>
      </c>
      <c r="B305" s="181">
        <v>303</v>
      </c>
      <c r="C305" s="181" t="s">
        <v>853</v>
      </c>
      <c r="D305" s="181" t="s">
        <v>1395</v>
      </c>
      <c r="E305" s="181" t="s">
        <v>854</v>
      </c>
    </row>
    <row r="306" spans="1:5" s="49" customFormat="1" ht="29" x14ac:dyDescent="0.35">
      <c r="A306" s="181" t="s">
        <v>1396</v>
      </c>
      <c r="B306" s="181">
        <v>304</v>
      </c>
      <c r="C306" s="181" t="s">
        <v>856</v>
      </c>
      <c r="D306" s="181" t="s">
        <v>855</v>
      </c>
      <c r="E306" s="181" t="s">
        <v>304</v>
      </c>
    </row>
    <row r="307" spans="1:5" s="49" customFormat="1" x14ac:dyDescent="0.35">
      <c r="A307" s="181" t="s">
        <v>857</v>
      </c>
      <c r="B307" s="181">
        <v>305</v>
      </c>
      <c r="C307" s="181" t="s">
        <v>858</v>
      </c>
      <c r="D307" s="181" t="s">
        <v>857</v>
      </c>
      <c r="E307" s="181" t="s">
        <v>859</v>
      </c>
    </row>
    <row r="308" spans="1:5" s="49" customFormat="1" x14ac:dyDescent="0.35">
      <c r="A308" s="181" t="s">
        <v>1397</v>
      </c>
      <c r="B308" s="181">
        <v>306</v>
      </c>
      <c r="C308" s="181" t="s">
        <v>1398</v>
      </c>
      <c r="D308" s="181" t="s">
        <v>1397</v>
      </c>
      <c r="E308" s="181" t="s">
        <v>1399</v>
      </c>
    </row>
    <row r="309" spans="1:5" s="49" customFormat="1" x14ac:dyDescent="0.35">
      <c r="A309" s="181" t="s">
        <v>863</v>
      </c>
      <c r="B309" s="181">
        <v>307</v>
      </c>
      <c r="C309" s="181" t="s">
        <v>864</v>
      </c>
      <c r="D309" s="181" t="s">
        <v>1400</v>
      </c>
      <c r="E309" s="181" t="s">
        <v>277</v>
      </c>
    </row>
    <row r="310" spans="1:5" s="49" customFormat="1" x14ac:dyDescent="0.35">
      <c r="A310" s="181" t="s">
        <v>865</v>
      </c>
      <c r="B310" s="181">
        <v>308</v>
      </c>
      <c r="C310" s="181" t="s">
        <v>866</v>
      </c>
      <c r="D310" s="181" t="s">
        <v>865</v>
      </c>
      <c r="E310" s="181" t="s">
        <v>867</v>
      </c>
    </row>
    <row r="311" spans="1:5" s="49" customFormat="1" x14ac:dyDescent="0.35">
      <c r="A311" s="181" t="s">
        <v>1401</v>
      </c>
      <c r="B311" s="181">
        <v>309</v>
      </c>
      <c r="C311" s="181" t="s">
        <v>761</v>
      </c>
      <c r="D311" s="181" t="s">
        <v>1402</v>
      </c>
      <c r="E311" s="181" t="s">
        <v>762</v>
      </c>
    </row>
    <row r="312" spans="1:5" s="49" customFormat="1" x14ac:dyDescent="0.35">
      <c r="A312" s="181" t="s">
        <v>868</v>
      </c>
      <c r="B312" s="181">
        <v>310</v>
      </c>
      <c r="C312" s="181" t="s">
        <v>869</v>
      </c>
      <c r="D312" s="181" t="s">
        <v>868</v>
      </c>
      <c r="E312" s="181" t="s">
        <v>870</v>
      </c>
    </row>
    <row r="313" spans="1:5" s="49" customFormat="1" x14ac:dyDescent="0.35">
      <c r="A313" s="181" t="s">
        <v>871</v>
      </c>
      <c r="B313" s="181">
        <v>311</v>
      </c>
      <c r="C313" s="181" t="s">
        <v>872</v>
      </c>
      <c r="D313" s="181" t="s">
        <v>871</v>
      </c>
      <c r="E313" s="181" t="s">
        <v>873</v>
      </c>
    </row>
    <row r="314" spans="1:5" s="49" customFormat="1" ht="29" x14ac:dyDescent="0.35">
      <c r="A314" s="181" t="s">
        <v>1403</v>
      </c>
      <c r="B314" s="181">
        <v>312</v>
      </c>
      <c r="C314" s="181" t="s">
        <v>1404</v>
      </c>
      <c r="D314" s="181" t="s">
        <v>1405</v>
      </c>
      <c r="E314" s="181" t="s">
        <v>1406</v>
      </c>
    </row>
    <row r="315" spans="1:5" s="49" customFormat="1" x14ac:dyDescent="0.35">
      <c r="A315" s="181" t="s">
        <v>1407</v>
      </c>
      <c r="B315" s="181">
        <v>313</v>
      </c>
      <c r="C315" s="181" t="s">
        <v>1408</v>
      </c>
      <c r="D315" s="181" t="s">
        <v>1409</v>
      </c>
      <c r="E315" s="181" t="s">
        <v>1410</v>
      </c>
    </row>
    <row r="316" spans="1:5" s="49" customFormat="1" x14ac:dyDescent="0.35">
      <c r="A316" s="181" t="s">
        <v>1411</v>
      </c>
      <c r="B316" s="181">
        <v>314</v>
      </c>
      <c r="C316" s="181" t="s">
        <v>1412</v>
      </c>
      <c r="D316" s="181" t="s">
        <v>1411</v>
      </c>
      <c r="E316" s="181" t="s">
        <v>1413</v>
      </c>
    </row>
    <row r="317" spans="1:5" s="49" customFormat="1" x14ac:dyDescent="0.35">
      <c r="A317" s="181" t="s">
        <v>874</v>
      </c>
      <c r="B317" s="181">
        <v>315</v>
      </c>
      <c r="C317" s="181" t="s">
        <v>875</v>
      </c>
      <c r="D317" s="181" t="s">
        <v>1414</v>
      </c>
      <c r="E317" s="181" t="s">
        <v>876</v>
      </c>
    </row>
    <row r="318" spans="1:5" s="49" customFormat="1" x14ac:dyDescent="0.35">
      <c r="A318" s="181" t="s">
        <v>877</v>
      </c>
      <c r="B318" s="181">
        <v>316</v>
      </c>
      <c r="C318" s="181" t="s">
        <v>878</v>
      </c>
      <c r="D318" s="181" t="s">
        <v>877</v>
      </c>
      <c r="E318" s="181" t="s">
        <v>879</v>
      </c>
    </row>
    <row r="319" spans="1:5" s="49" customFormat="1" x14ac:dyDescent="0.35">
      <c r="A319" s="181" t="s">
        <v>880</v>
      </c>
      <c r="B319" s="181">
        <v>317</v>
      </c>
      <c r="C319" s="181" t="s">
        <v>881</v>
      </c>
      <c r="D319" s="181" t="s">
        <v>1415</v>
      </c>
      <c r="E319" s="181" t="s">
        <v>882</v>
      </c>
    </row>
    <row r="320" spans="1:5" s="49" customFormat="1" ht="29" x14ac:dyDescent="0.35">
      <c r="A320" s="181" t="s">
        <v>883</v>
      </c>
      <c r="B320" s="181">
        <v>318</v>
      </c>
      <c r="C320" s="181" t="s">
        <v>884</v>
      </c>
      <c r="D320" s="181" t="s">
        <v>1416</v>
      </c>
      <c r="E320" s="181" t="s">
        <v>885</v>
      </c>
    </row>
    <row r="321" spans="1:5" s="49" customFormat="1" ht="29" x14ac:dyDescent="0.35">
      <c r="A321" s="181" t="s">
        <v>1417</v>
      </c>
      <c r="B321" s="181">
        <v>319</v>
      </c>
      <c r="C321" s="181" t="s">
        <v>1418</v>
      </c>
      <c r="D321" s="181" t="s">
        <v>2516</v>
      </c>
      <c r="E321" s="181" t="s">
        <v>1419</v>
      </c>
    </row>
    <row r="322" spans="1:5" s="49" customFormat="1" x14ac:dyDescent="0.35">
      <c r="A322" s="181" t="s">
        <v>1420</v>
      </c>
      <c r="B322" s="181">
        <v>320</v>
      </c>
      <c r="C322" s="181" t="s">
        <v>1421</v>
      </c>
      <c r="D322" s="181" t="s">
        <v>1422</v>
      </c>
      <c r="E322" s="181" t="s">
        <v>1423</v>
      </c>
    </row>
    <row r="323" spans="1:5" s="49" customFormat="1" x14ac:dyDescent="0.35">
      <c r="A323" s="181" t="s">
        <v>886</v>
      </c>
      <c r="B323" s="181">
        <v>321</v>
      </c>
      <c r="C323" s="181" t="s">
        <v>887</v>
      </c>
      <c r="D323" s="181" t="s">
        <v>1424</v>
      </c>
      <c r="E323" s="181" t="s">
        <v>491</v>
      </c>
    </row>
    <row r="324" spans="1:5" s="49" customFormat="1" ht="29" x14ac:dyDescent="0.35">
      <c r="A324" s="181" t="s">
        <v>888</v>
      </c>
      <c r="B324" s="181">
        <v>322</v>
      </c>
      <c r="C324" s="181" t="s">
        <v>889</v>
      </c>
      <c r="D324" s="181" t="s">
        <v>1975</v>
      </c>
      <c r="E324" s="181" t="s">
        <v>890</v>
      </c>
    </row>
    <row r="325" spans="1:5" s="49" customFormat="1" x14ac:dyDescent="0.35">
      <c r="A325" s="181" t="s">
        <v>891</v>
      </c>
      <c r="B325" s="181">
        <v>323</v>
      </c>
      <c r="C325" s="181" t="s">
        <v>892</v>
      </c>
      <c r="D325" s="181" t="s">
        <v>1425</v>
      </c>
      <c r="E325" s="181" t="s">
        <v>893</v>
      </c>
    </row>
    <row r="326" spans="1:5" s="49" customFormat="1" x14ac:dyDescent="0.35">
      <c r="A326" s="181" t="s">
        <v>894</v>
      </c>
      <c r="B326" s="181">
        <v>324</v>
      </c>
      <c r="C326" s="181" t="s">
        <v>895</v>
      </c>
      <c r="D326" s="181" t="s">
        <v>1426</v>
      </c>
      <c r="E326" s="181" t="s">
        <v>896</v>
      </c>
    </row>
    <row r="327" spans="1:5" s="49" customFormat="1" x14ac:dyDescent="0.35">
      <c r="A327" s="181" t="s">
        <v>1427</v>
      </c>
      <c r="B327" s="181">
        <v>325</v>
      </c>
      <c r="C327" s="181" t="s">
        <v>1428</v>
      </c>
      <c r="D327" s="181" t="s">
        <v>1429</v>
      </c>
      <c r="E327" s="181" t="s">
        <v>1430</v>
      </c>
    </row>
    <row r="328" spans="1:5" s="49" customFormat="1" x14ac:dyDescent="0.35">
      <c r="A328" s="181" t="s">
        <v>1431</v>
      </c>
      <c r="B328" s="181">
        <v>326</v>
      </c>
      <c r="C328" s="181" t="s">
        <v>1432</v>
      </c>
      <c r="D328" s="181" t="s">
        <v>1433</v>
      </c>
      <c r="E328" s="181" t="s">
        <v>1434</v>
      </c>
    </row>
    <row r="329" spans="1:5" s="49" customFormat="1" ht="29" x14ac:dyDescent="0.35">
      <c r="A329" s="181" t="s">
        <v>897</v>
      </c>
      <c r="B329" s="181">
        <v>327</v>
      </c>
      <c r="C329" s="181" t="s">
        <v>898</v>
      </c>
      <c r="D329" s="181" t="s">
        <v>1435</v>
      </c>
      <c r="E329" s="181" t="s">
        <v>899</v>
      </c>
    </row>
    <row r="330" spans="1:5" s="49" customFormat="1" x14ac:dyDescent="0.35">
      <c r="A330" s="181" t="s">
        <v>900</v>
      </c>
      <c r="B330" s="181">
        <v>328</v>
      </c>
      <c r="C330" s="181" t="s">
        <v>901</v>
      </c>
      <c r="D330" s="181" t="s">
        <v>1436</v>
      </c>
      <c r="E330" s="181" t="s">
        <v>902</v>
      </c>
    </row>
    <row r="331" spans="1:5" s="49" customFormat="1" x14ac:dyDescent="0.35">
      <c r="A331" s="181" t="s">
        <v>1437</v>
      </c>
      <c r="B331" s="181">
        <v>329</v>
      </c>
      <c r="C331" s="181" t="s">
        <v>1438</v>
      </c>
      <c r="D331" s="181" t="s">
        <v>2517</v>
      </c>
      <c r="E331" s="181" t="s">
        <v>1439</v>
      </c>
    </row>
    <row r="332" spans="1:5" s="49" customFormat="1" x14ac:dyDescent="0.35">
      <c r="A332" s="181" t="s">
        <v>903</v>
      </c>
      <c r="B332" s="181">
        <v>330</v>
      </c>
      <c r="C332" s="181" t="s">
        <v>904</v>
      </c>
      <c r="D332" s="181" t="s">
        <v>1440</v>
      </c>
      <c r="E332" s="181" t="s">
        <v>905</v>
      </c>
    </row>
    <row r="333" spans="1:5" s="49" customFormat="1" x14ac:dyDescent="0.35">
      <c r="A333" s="181" t="s">
        <v>909</v>
      </c>
      <c r="B333" s="181">
        <v>331</v>
      </c>
      <c r="C333" s="181" t="s">
        <v>910</v>
      </c>
      <c r="D333" s="181" t="s">
        <v>1441</v>
      </c>
      <c r="E333" s="181" t="s">
        <v>911</v>
      </c>
    </row>
    <row r="334" spans="1:5" s="49" customFormat="1" x14ac:dyDescent="0.35">
      <c r="A334" s="181" t="s">
        <v>912</v>
      </c>
      <c r="B334" s="181">
        <v>332</v>
      </c>
      <c r="C334" s="181" t="s">
        <v>913</v>
      </c>
      <c r="D334" s="181" t="s">
        <v>1442</v>
      </c>
      <c r="E334" s="181" t="s">
        <v>914</v>
      </c>
    </row>
    <row r="335" spans="1:5" s="49" customFormat="1" x14ac:dyDescent="0.35">
      <c r="A335" s="181" t="s">
        <v>915</v>
      </c>
      <c r="B335" s="181">
        <v>333</v>
      </c>
      <c r="C335" s="181" t="s">
        <v>916</v>
      </c>
      <c r="D335" s="181" t="s">
        <v>1443</v>
      </c>
      <c r="E335" s="181" t="s">
        <v>917</v>
      </c>
    </row>
    <row r="336" spans="1:5" s="49" customFormat="1" x14ac:dyDescent="0.35">
      <c r="A336" s="181" t="s">
        <v>918</v>
      </c>
      <c r="B336" s="181">
        <v>334</v>
      </c>
      <c r="C336" s="181" t="s">
        <v>919</v>
      </c>
      <c r="D336" s="181" t="s">
        <v>1444</v>
      </c>
      <c r="E336" s="181" t="s">
        <v>920</v>
      </c>
    </row>
    <row r="337" spans="1:5" s="49" customFormat="1" x14ac:dyDescent="0.35">
      <c r="A337" s="181" t="s">
        <v>921</v>
      </c>
      <c r="B337" s="181">
        <v>335</v>
      </c>
      <c r="C337" s="181" t="s">
        <v>922</v>
      </c>
      <c r="D337" s="181" t="s">
        <v>1445</v>
      </c>
      <c r="E337" s="181" t="s">
        <v>923</v>
      </c>
    </row>
    <row r="338" spans="1:5" s="49" customFormat="1" x14ac:dyDescent="0.35">
      <c r="A338" s="181" t="s">
        <v>1446</v>
      </c>
      <c r="B338" s="181">
        <v>336</v>
      </c>
      <c r="C338" s="181" t="s">
        <v>1447</v>
      </c>
      <c r="D338" s="181" t="s">
        <v>1448</v>
      </c>
      <c r="E338" s="181" t="s">
        <v>387</v>
      </c>
    </row>
    <row r="339" spans="1:5" s="49" customFormat="1" x14ac:dyDescent="0.35">
      <c r="A339" s="181" t="s">
        <v>1449</v>
      </c>
      <c r="B339" s="181">
        <v>337</v>
      </c>
      <c r="C339" s="181" t="s">
        <v>1450</v>
      </c>
      <c r="D339" s="181" t="s">
        <v>1451</v>
      </c>
      <c r="E339" s="181" t="s">
        <v>1452</v>
      </c>
    </row>
    <row r="340" spans="1:5" s="49" customFormat="1" x14ac:dyDescent="0.35">
      <c r="A340" s="181" t="s">
        <v>924</v>
      </c>
      <c r="B340" s="181">
        <v>338</v>
      </c>
      <c r="C340" s="181" t="s">
        <v>925</v>
      </c>
      <c r="D340" s="181" t="s">
        <v>1453</v>
      </c>
      <c r="E340" s="181" t="s">
        <v>926</v>
      </c>
    </row>
    <row r="341" spans="1:5" s="49" customFormat="1" x14ac:dyDescent="0.35">
      <c r="A341" s="181" t="s">
        <v>1454</v>
      </c>
      <c r="B341" s="181">
        <v>339</v>
      </c>
      <c r="C341" s="181" t="s">
        <v>464</v>
      </c>
      <c r="D341" s="181" t="s">
        <v>1455</v>
      </c>
      <c r="E341" s="181" t="s">
        <v>283</v>
      </c>
    </row>
    <row r="342" spans="1:5" s="49" customFormat="1" x14ac:dyDescent="0.35">
      <c r="A342" s="181" t="s">
        <v>927</v>
      </c>
      <c r="B342" s="181">
        <v>340</v>
      </c>
      <c r="C342" s="181" t="s">
        <v>928</v>
      </c>
      <c r="D342" s="181" t="s">
        <v>1456</v>
      </c>
      <c r="E342" s="181" t="s">
        <v>929</v>
      </c>
    </row>
    <row r="343" spans="1:5" s="49" customFormat="1" x14ac:dyDescent="0.35">
      <c r="A343" s="181" t="s">
        <v>930</v>
      </c>
      <c r="B343" s="181">
        <v>341</v>
      </c>
      <c r="C343" s="181" t="s">
        <v>931</v>
      </c>
      <c r="D343" s="181" t="s">
        <v>930</v>
      </c>
      <c r="E343" s="181" t="s">
        <v>932</v>
      </c>
    </row>
    <row r="344" spans="1:5" s="49" customFormat="1" x14ac:dyDescent="0.35">
      <c r="A344" s="181" t="s">
        <v>1457</v>
      </c>
      <c r="B344" s="181">
        <v>342</v>
      </c>
      <c r="C344" s="181" t="s">
        <v>1458</v>
      </c>
      <c r="D344" s="181" t="s">
        <v>1459</v>
      </c>
      <c r="E344" s="181" t="s">
        <v>908</v>
      </c>
    </row>
    <row r="345" spans="1:5" s="49" customFormat="1" x14ac:dyDescent="0.35">
      <c r="A345" s="181" t="s">
        <v>933</v>
      </c>
      <c r="B345" s="181">
        <v>343</v>
      </c>
      <c r="C345" s="181" t="s">
        <v>934</v>
      </c>
      <c r="D345" s="181" t="s">
        <v>933</v>
      </c>
      <c r="E345" s="181" t="s">
        <v>935</v>
      </c>
    </row>
    <row r="346" spans="1:5" s="49" customFormat="1" x14ac:dyDescent="0.35">
      <c r="A346" s="181" t="s">
        <v>1460</v>
      </c>
      <c r="B346" s="181">
        <v>344</v>
      </c>
      <c r="C346" s="181" t="s">
        <v>1461</v>
      </c>
      <c r="D346" s="181" t="s">
        <v>1460</v>
      </c>
      <c r="E346" s="181" t="s">
        <v>286</v>
      </c>
    </row>
    <row r="347" spans="1:5" s="49" customFormat="1" x14ac:dyDescent="0.35">
      <c r="A347" s="181" t="s">
        <v>936</v>
      </c>
      <c r="B347" s="181">
        <v>345</v>
      </c>
      <c r="C347" s="181" t="s">
        <v>937</v>
      </c>
      <c r="D347" s="181" t="s">
        <v>1462</v>
      </c>
      <c r="E347" s="181" t="s">
        <v>938</v>
      </c>
    </row>
    <row r="348" spans="1:5" s="49" customFormat="1" x14ac:dyDescent="0.35">
      <c r="A348" s="208"/>
      <c r="B348" s="209"/>
      <c r="C348" s="209"/>
      <c r="D348" s="209"/>
      <c r="E348" s="209"/>
    </row>
    <row r="349" spans="1:5" s="49" customFormat="1" x14ac:dyDescent="0.35">
      <c r="A349" s="208"/>
      <c r="B349" s="209"/>
      <c r="C349" s="209"/>
      <c r="D349" s="209"/>
      <c r="E349" s="209"/>
    </row>
    <row r="350" spans="1:5" s="49" customFormat="1" x14ac:dyDescent="0.35">
      <c r="A350" s="208"/>
      <c r="B350" s="209"/>
      <c r="C350" s="209"/>
      <c r="D350" s="209"/>
      <c r="E350" s="209"/>
    </row>
    <row r="351" spans="1:5" s="49" customFormat="1" x14ac:dyDescent="0.35">
      <c r="A351" s="208"/>
      <c r="B351" s="209"/>
      <c r="C351" s="209"/>
      <c r="D351" s="209"/>
      <c r="E351" s="209"/>
    </row>
    <row r="352" spans="1:5" s="49" customFormat="1" x14ac:dyDescent="0.35">
      <c r="A352" s="208"/>
      <c r="B352" s="209"/>
      <c r="C352" s="209"/>
      <c r="D352" s="209"/>
      <c r="E352" s="209"/>
    </row>
    <row r="353" spans="1:5" s="49" customFormat="1" x14ac:dyDescent="0.35">
      <c r="A353" s="208"/>
      <c r="B353" s="209"/>
      <c r="C353" s="209"/>
      <c r="D353" s="209"/>
      <c r="E353" s="209"/>
    </row>
    <row r="354" spans="1:5" s="49" customFormat="1" x14ac:dyDescent="0.35">
      <c r="A354" s="208"/>
      <c r="B354" s="209"/>
      <c r="C354" s="209"/>
      <c r="D354" s="209"/>
      <c r="E354" s="209"/>
    </row>
    <row r="355" spans="1:5" s="49" customFormat="1" x14ac:dyDescent="0.35">
      <c r="A355" s="208"/>
      <c r="B355" s="209"/>
      <c r="C355" s="209"/>
      <c r="D355" s="209"/>
      <c r="E355" s="209"/>
    </row>
    <row r="356" spans="1:5" s="49" customFormat="1" x14ac:dyDescent="0.35">
      <c r="A356" s="208"/>
      <c r="B356" s="209"/>
      <c r="C356" s="209"/>
      <c r="D356" s="209"/>
      <c r="E356" s="209"/>
    </row>
    <row r="357" spans="1:5" s="49" customFormat="1" x14ac:dyDescent="0.35">
      <c r="A357" s="208"/>
      <c r="B357" s="209"/>
      <c r="C357" s="209"/>
      <c r="D357" s="209"/>
      <c r="E357" s="209"/>
    </row>
    <row r="358" spans="1:5" s="49" customFormat="1" x14ac:dyDescent="0.35">
      <c r="A358" s="208"/>
      <c r="B358" s="209"/>
      <c r="C358" s="209"/>
      <c r="D358" s="209"/>
      <c r="E358" s="209"/>
    </row>
    <row r="359" spans="1:5" s="49" customFormat="1" x14ac:dyDescent="0.35">
      <c r="A359" s="208"/>
      <c r="B359" s="209"/>
      <c r="C359" s="209"/>
      <c r="D359" s="209"/>
      <c r="E359" s="209"/>
    </row>
    <row r="360" spans="1:5" s="49" customFormat="1" x14ac:dyDescent="0.35">
      <c r="A360" s="208"/>
      <c r="B360" s="209"/>
      <c r="C360" s="209"/>
      <c r="D360" s="209"/>
      <c r="E360" s="209"/>
    </row>
    <row r="361" spans="1:5" s="49" customFormat="1" x14ac:dyDescent="0.35">
      <c r="A361" s="208"/>
      <c r="B361" s="209"/>
      <c r="C361" s="209"/>
      <c r="D361" s="209"/>
      <c r="E361" s="209"/>
    </row>
    <row r="362" spans="1:5" s="49" customFormat="1" x14ac:dyDescent="0.35">
      <c r="A362" s="208"/>
      <c r="B362" s="209"/>
      <c r="C362" s="209"/>
      <c r="D362" s="209"/>
      <c r="E362" s="209"/>
    </row>
    <row r="363" spans="1:5" s="49" customFormat="1" x14ac:dyDescent="0.35">
      <c r="A363" s="208"/>
      <c r="B363" s="209"/>
      <c r="C363" s="209"/>
      <c r="D363" s="209"/>
      <c r="E363" s="210"/>
    </row>
    <row r="364" spans="1:5" s="49" customFormat="1" x14ac:dyDescent="0.35">
      <c r="A364" s="208"/>
      <c r="B364" s="209"/>
      <c r="C364" s="209"/>
      <c r="D364" s="209"/>
      <c r="E364" s="209"/>
    </row>
    <row r="365" spans="1:5" s="49" customFormat="1" x14ac:dyDescent="0.35">
      <c r="A365" s="208"/>
      <c r="B365" s="209"/>
      <c r="C365" s="209"/>
      <c r="D365" s="209"/>
      <c r="E365" s="209"/>
    </row>
    <row r="366" spans="1:5" s="49" customFormat="1" x14ac:dyDescent="0.35">
      <c r="A366" s="208"/>
      <c r="B366" s="209"/>
      <c r="C366" s="209"/>
      <c r="D366" s="209"/>
      <c r="E366" s="209"/>
    </row>
    <row r="367" spans="1:5" s="49" customFormat="1" x14ac:dyDescent="0.35">
      <c r="A367" s="208"/>
      <c r="B367" s="209"/>
      <c r="C367" s="209"/>
      <c r="D367" s="209"/>
      <c r="E367" s="209"/>
    </row>
    <row r="368" spans="1:5" s="49" customFormat="1" x14ac:dyDescent="0.35">
      <c r="A368" s="208"/>
      <c r="B368" s="209"/>
      <c r="C368" s="209"/>
      <c r="D368" s="209"/>
      <c r="E368" s="209"/>
    </row>
    <row r="369" spans="1:5" s="49" customFormat="1" x14ac:dyDescent="0.35">
      <c r="A369" s="208"/>
      <c r="B369" s="209"/>
      <c r="C369" s="209"/>
      <c r="D369" s="209"/>
      <c r="E369" s="209"/>
    </row>
    <row r="370" spans="1:5" s="49" customFormat="1" x14ac:dyDescent="0.35">
      <c r="A370" s="208"/>
      <c r="B370" s="209"/>
      <c r="C370" s="209"/>
      <c r="D370" s="209"/>
      <c r="E370" s="209"/>
    </row>
    <row r="371" spans="1:5" s="49" customFormat="1" x14ac:dyDescent="0.35">
      <c r="A371" s="208"/>
      <c r="B371" s="209"/>
      <c r="C371" s="209"/>
      <c r="D371" s="209"/>
      <c r="E371" s="209"/>
    </row>
    <row r="372" spans="1:5" s="49" customFormat="1" x14ac:dyDescent="0.35">
      <c r="A372" s="208"/>
      <c r="B372" s="209"/>
      <c r="C372" s="209"/>
      <c r="D372" s="209"/>
      <c r="E372" s="209"/>
    </row>
    <row r="373" spans="1:5" s="49" customFormat="1" x14ac:dyDescent="0.35">
      <c r="A373" s="208"/>
      <c r="B373" s="209"/>
      <c r="C373" s="209"/>
      <c r="D373" s="209"/>
      <c r="E373" s="209"/>
    </row>
    <row r="374" spans="1:5" s="49" customFormat="1" x14ac:dyDescent="0.35">
      <c r="A374" s="208"/>
      <c r="B374" s="209"/>
      <c r="C374" s="209"/>
      <c r="D374" s="209"/>
      <c r="E374" s="209"/>
    </row>
    <row r="375" spans="1:5" s="49" customFormat="1" x14ac:dyDescent="0.35">
      <c r="A375" s="208"/>
      <c r="B375" s="209"/>
      <c r="C375" s="209"/>
      <c r="D375" s="209"/>
      <c r="E375" s="209"/>
    </row>
    <row r="376" spans="1:5" s="49" customFormat="1" x14ac:dyDescent="0.35">
      <c r="A376" s="211"/>
      <c r="B376" s="209"/>
      <c r="C376" s="210"/>
      <c r="D376" s="209"/>
      <c r="E376" s="209"/>
    </row>
    <row r="377" spans="1:5" s="49" customFormat="1" x14ac:dyDescent="0.35">
      <c r="A377" s="208"/>
      <c r="B377" s="209"/>
      <c r="C377" s="209"/>
      <c r="D377" s="209"/>
      <c r="E377" s="209"/>
    </row>
    <row r="378" spans="1:5" s="49" customFormat="1" x14ac:dyDescent="0.35">
      <c r="A378" s="208"/>
      <c r="B378" s="209"/>
      <c r="C378" s="209"/>
      <c r="D378" s="209"/>
      <c r="E378" s="209"/>
    </row>
    <row r="379" spans="1:5" s="49" customFormat="1" x14ac:dyDescent="0.35">
      <c r="A379" s="208"/>
      <c r="B379" s="209"/>
      <c r="C379" s="209"/>
      <c r="D379" s="209"/>
      <c r="E379" s="209"/>
    </row>
    <row r="380" spans="1:5" s="49" customFormat="1" x14ac:dyDescent="0.35">
      <c r="A380" s="208"/>
      <c r="B380" s="209"/>
      <c r="C380" s="209"/>
      <c r="D380" s="209"/>
      <c r="E380" s="209"/>
    </row>
    <row r="381" spans="1:5" s="49" customFormat="1" x14ac:dyDescent="0.35">
      <c r="A381" s="208"/>
      <c r="B381" s="209"/>
      <c r="C381" s="209"/>
      <c r="D381" s="209"/>
      <c r="E381" s="209"/>
    </row>
    <row r="382" spans="1:5" s="49" customFormat="1" x14ac:dyDescent="0.35">
      <c r="A382" s="208"/>
      <c r="B382" s="209"/>
      <c r="C382" s="209"/>
      <c r="D382" s="209"/>
      <c r="E382" s="209"/>
    </row>
    <row r="383" spans="1:5" s="49" customFormat="1" x14ac:dyDescent="0.35">
      <c r="A383" s="208"/>
      <c r="B383" s="209"/>
      <c r="C383" s="209"/>
      <c r="D383" s="209"/>
      <c r="E383" s="209"/>
    </row>
    <row r="384" spans="1:5" s="49" customFormat="1" x14ac:dyDescent="0.35">
      <c r="A384" s="208"/>
      <c r="B384" s="209"/>
      <c r="C384" s="209"/>
      <c r="D384" s="209"/>
      <c r="E384" s="209"/>
    </row>
    <row r="385" spans="1:5" s="49" customFormat="1" x14ac:dyDescent="0.35">
      <c r="A385" s="208"/>
      <c r="B385" s="209"/>
      <c r="C385" s="209"/>
      <c r="D385" s="209"/>
      <c r="E385" s="209"/>
    </row>
    <row r="386" spans="1:5" s="49" customFormat="1" x14ac:dyDescent="0.35">
      <c r="A386" s="208"/>
      <c r="B386" s="209"/>
      <c r="C386" s="209"/>
      <c r="D386" s="209"/>
      <c r="E386" s="209"/>
    </row>
    <row r="387" spans="1:5" s="49" customFormat="1" x14ac:dyDescent="0.35">
      <c r="A387" s="208"/>
      <c r="B387" s="209"/>
      <c r="C387" s="209"/>
      <c r="D387" s="209"/>
      <c r="E387" s="209"/>
    </row>
    <row r="388" spans="1:5" s="49" customFormat="1" x14ac:dyDescent="0.35">
      <c r="A388" s="208"/>
      <c r="B388" s="209"/>
      <c r="C388" s="209"/>
      <c r="D388" s="209"/>
      <c r="E388" s="209"/>
    </row>
    <row r="389" spans="1:5" s="49" customFormat="1" x14ac:dyDescent="0.35">
      <c r="A389" s="208"/>
      <c r="B389" s="209"/>
      <c r="C389" s="209"/>
      <c r="D389" s="209"/>
      <c r="E389" s="209"/>
    </row>
    <row r="390" spans="1:5" s="49" customFormat="1" x14ac:dyDescent="0.35">
      <c r="A390" s="208"/>
      <c r="B390" s="209"/>
      <c r="C390" s="209"/>
      <c r="D390" s="209"/>
      <c r="E390" s="209"/>
    </row>
    <row r="391" spans="1:5" s="49" customFormat="1" x14ac:dyDescent="0.35">
      <c r="A391" s="208"/>
      <c r="B391" s="209"/>
      <c r="C391" s="209"/>
      <c r="D391" s="209"/>
      <c r="E391" s="209"/>
    </row>
    <row r="392" spans="1:5" s="49" customFormat="1" x14ac:dyDescent="0.35">
      <c r="A392" s="208"/>
      <c r="B392" s="209"/>
      <c r="C392" s="209"/>
      <c r="D392" s="209"/>
      <c r="E392" s="209"/>
    </row>
    <row r="393" spans="1:5" s="49" customFormat="1" x14ac:dyDescent="0.35">
      <c r="A393" s="208"/>
      <c r="B393" s="209"/>
      <c r="C393" s="209"/>
      <c r="D393" s="209"/>
      <c r="E393" s="209"/>
    </row>
    <row r="394" spans="1:5" s="49" customFormat="1" x14ac:dyDescent="0.35">
      <c r="A394" s="211"/>
      <c r="B394" s="209"/>
      <c r="C394" s="210"/>
      <c r="D394" s="209"/>
      <c r="E394" s="209"/>
    </row>
    <row r="395" spans="1:5" s="49" customFormat="1" x14ac:dyDescent="0.35">
      <c r="A395" s="208"/>
      <c r="B395" s="209"/>
      <c r="C395" s="209"/>
      <c r="D395" s="209"/>
      <c r="E395" s="209"/>
    </row>
    <row r="396" spans="1:5" s="49" customFormat="1" x14ac:dyDescent="0.35">
      <c r="A396" s="208"/>
      <c r="B396" s="209"/>
      <c r="C396" s="209"/>
      <c r="D396" s="209"/>
      <c r="E396" s="209"/>
    </row>
    <row r="397" spans="1:5" s="49" customFormat="1" x14ac:dyDescent="0.35">
      <c r="A397" s="208"/>
      <c r="B397" s="209"/>
      <c r="C397" s="209"/>
      <c r="D397" s="209"/>
      <c r="E397" s="209"/>
    </row>
    <row r="398" spans="1:5" s="49" customFormat="1" x14ac:dyDescent="0.35">
      <c r="A398" s="208"/>
      <c r="B398" s="209"/>
      <c r="C398" s="209"/>
      <c r="D398" s="209"/>
      <c r="E398" s="209"/>
    </row>
    <row r="399" spans="1:5" s="49" customFormat="1" x14ac:dyDescent="0.35">
      <c r="A399" s="208"/>
      <c r="B399" s="209"/>
      <c r="C399" s="209"/>
      <c r="D399" s="209"/>
      <c r="E399" s="209"/>
    </row>
    <row r="400" spans="1:5" s="49" customFormat="1" x14ac:dyDescent="0.35">
      <c r="A400" s="208"/>
      <c r="B400" s="209"/>
      <c r="C400" s="209"/>
      <c r="D400" s="209"/>
      <c r="E400" s="209"/>
    </row>
    <row r="401" spans="1:5" s="49" customFormat="1" x14ac:dyDescent="0.35">
      <c r="A401" s="208"/>
      <c r="B401" s="209"/>
      <c r="C401" s="209"/>
      <c r="D401" s="209"/>
      <c r="E401" s="209"/>
    </row>
    <row r="402" spans="1:5" s="49" customFormat="1" x14ac:dyDescent="0.35">
      <c r="A402" s="208"/>
      <c r="B402" s="209"/>
      <c r="C402" s="209"/>
      <c r="D402" s="209"/>
      <c r="E402" s="209"/>
    </row>
    <row r="403" spans="1:5" s="49" customFormat="1" x14ac:dyDescent="0.35">
      <c r="A403" s="208"/>
      <c r="B403" s="209"/>
      <c r="C403" s="209"/>
      <c r="D403" s="209"/>
      <c r="E403" s="209"/>
    </row>
    <row r="404" spans="1:5" s="49" customFormat="1" x14ac:dyDescent="0.35">
      <c r="A404" s="208"/>
      <c r="B404" s="209"/>
      <c r="C404" s="209"/>
      <c r="D404" s="209"/>
      <c r="E404" s="209"/>
    </row>
    <row r="405" spans="1:5" s="49" customFormat="1" x14ac:dyDescent="0.35">
      <c r="A405" s="208"/>
      <c r="B405" s="209"/>
      <c r="C405" s="209"/>
      <c r="D405" s="209"/>
      <c r="E405" s="209"/>
    </row>
    <row r="406" spans="1:5" s="49" customFormat="1" x14ac:dyDescent="0.35">
      <c r="A406" s="208"/>
      <c r="B406" s="209"/>
      <c r="C406" s="209"/>
      <c r="D406" s="209"/>
      <c r="E406" s="209"/>
    </row>
    <row r="407" spans="1:5" s="49" customFormat="1" x14ac:dyDescent="0.35">
      <c r="A407" s="208"/>
      <c r="B407" s="209"/>
      <c r="C407" s="209"/>
      <c r="D407" s="209"/>
      <c r="E407" s="209"/>
    </row>
    <row r="408" spans="1:5" s="49" customFormat="1" x14ac:dyDescent="0.35">
      <c r="A408" s="208"/>
      <c r="B408" s="209"/>
      <c r="C408" s="209"/>
      <c r="D408" s="209"/>
      <c r="E408" s="209"/>
    </row>
    <row r="409" spans="1:5" s="49" customFormat="1" x14ac:dyDescent="0.35">
      <c r="A409" s="208"/>
      <c r="B409" s="209"/>
      <c r="C409" s="209"/>
      <c r="D409" s="209"/>
      <c r="E409" s="209"/>
    </row>
    <row r="410" spans="1:5" s="49" customFormat="1" x14ac:dyDescent="0.35">
      <c r="A410" s="208"/>
      <c r="B410" s="209"/>
      <c r="C410" s="209"/>
      <c r="D410" s="209"/>
      <c r="E410" s="209"/>
    </row>
    <row r="411" spans="1:5" s="214" customFormat="1" x14ac:dyDescent="0.35">
      <c r="A411" s="212"/>
      <c r="B411" s="213"/>
      <c r="C411" s="213"/>
      <c r="D411" s="213"/>
      <c r="E411" s="213"/>
    </row>
    <row r="412" spans="1:5" x14ac:dyDescent="0.35">
      <c r="A412" s="205"/>
      <c r="B412" s="206"/>
      <c r="C412" s="205"/>
      <c r="D412" s="205"/>
    </row>
    <row r="413" spans="1:5" x14ac:dyDescent="0.35">
      <c r="A413"/>
      <c r="B413"/>
      <c r="C413"/>
      <c r="D413"/>
    </row>
    <row r="414" spans="1:5" x14ac:dyDescent="0.35">
      <c r="A414"/>
      <c r="B414"/>
      <c r="C414"/>
      <c r="D414"/>
    </row>
    <row r="415" spans="1:5" x14ac:dyDescent="0.35">
      <c r="A415"/>
      <c r="B415"/>
      <c r="C415"/>
      <c r="D415"/>
    </row>
    <row r="416" spans="1:5" x14ac:dyDescent="0.35">
      <c r="A416"/>
      <c r="B416"/>
      <c r="C416"/>
      <c r="D416"/>
    </row>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spans="1:5" x14ac:dyDescent="0.35">
      <c r="A721"/>
      <c r="B721"/>
      <c r="C721"/>
      <c r="D721"/>
    </row>
    <row r="722" spans="1:5" x14ac:dyDescent="0.35">
      <c r="A722"/>
      <c r="B722"/>
      <c r="C722"/>
      <c r="D722"/>
    </row>
    <row r="723" spans="1:5" x14ac:dyDescent="0.35">
      <c r="A723"/>
      <c r="B723"/>
      <c r="C723"/>
      <c r="D723"/>
    </row>
    <row r="724" spans="1:5" x14ac:dyDescent="0.35">
      <c r="A724"/>
      <c r="B724"/>
      <c r="C724"/>
      <c r="D724"/>
    </row>
    <row r="725" spans="1:5" x14ac:dyDescent="0.35">
      <c r="A725"/>
      <c r="B725"/>
      <c r="C725"/>
      <c r="D725"/>
      <c r="E725" s="77"/>
    </row>
    <row r="726" spans="1:5" x14ac:dyDescent="0.35">
      <c r="B726" s="79"/>
      <c r="C726" s="38"/>
    </row>
    <row r="727" spans="1:5" x14ac:dyDescent="0.35">
      <c r="B727" s="38"/>
    </row>
    <row r="728" spans="1:5" x14ac:dyDescent="0.35">
      <c r="B728" s="38"/>
    </row>
    <row r="729" spans="1:5" x14ac:dyDescent="0.35">
      <c r="B729" s="38"/>
    </row>
    <row r="730" spans="1:5" x14ac:dyDescent="0.35">
      <c r="B730" s="38"/>
    </row>
    <row r="731" spans="1:5" x14ac:dyDescent="0.35">
      <c r="B731" s="38"/>
    </row>
    <row r="732" spans="1:5" x14ac:dyDescent="0.35">
      <c r="B732" s="38"/>
    </row>
    <row r="733" spans="1:5" x14ac:dyDescent="0.35">
      <c r="B733" s="38"/>
    </row>
    <row r="734" spans="1:5" x14ac:dyDescent="0.35">
      <c r="B734" s="38"/>
    </row>
    <row r="735" spans="1:5" x14ac:dyDescent="0.35">
      <c r="B735" s="38"/>
    </row>
    <row r="736" spans="1:5" x14ac:dyDescent="0.35">
      <c r="B736" s="38"/>
    </row>
    <row r="737" spans="2:2" x14ac:dyDescent="0.35">
      <c r="B737" s="38"/>
    </row>
    <row r="738" spans="2:2" x14ac:dyDescent="0.35">
      <c r="B738" s="38"/>
    </row>
    <row r="739" spans="2:2" x14ac:dyDescent="0.35">
      <c r="B739" s="38"/>
    </row>
    <row r="740" spans="2:2" x14ac:dyDescent="0.35">
      <c r="B740" s="38"/>
    </row>
    <row r="741" spans="2:2" x14ac:dyDescent="0.35">
      <c r="B741" s="38"/>
    </row>
    <row r="742" spans="2:2" x14ac:dyDescent="0.35">
      <c r="B742" s="38"/>
    </row>
    <row r="743" spans="2:2" x14ac:dyDescent="0.35">
      <c r="B743" s="38"/>
    </row>
    <row r="744" spans="2:2" x14ac:dyDescent="0.35">
      <c r="B744" s="38"/>
    </row>
    <row r="745" spans="2:2" x14ac:dyDescent="0.35">
      <c r="B745" s="38"/>
    </row>
    <row r="746" spans="2:2" x14ac:dyDescent="0.35">
      <c r="B746" s="38"/>
    </row>
    <row r="747" spans="2:2" x14ac:dyDescent="0.35">
      <c r="B747" s="38"/>
    </row>
    <row r="748" spans="2:2" x14ac:dyDescent="0.35">
      <c r="B748" s="38"/>
    </row>
    <row r="749" spans="2:2" x14ac:dyDescent="0.35">
      <c r="B749" s="38"/>
    </row>
    <row r="750" spans="2:2" x14ac:dyDescent="0.35">
      <c r="B750" s="38"/>
    </row>
    <row r="751" spans="2:2" x14ac:dyDescent="0.35">
      <c r="B751" s="38"/>
    </row>
    <row r="752" spans="2:2" x14ac:dyDescent="0.35">
      <c r="B752" s="38"/>
    </row>
    <row r="753" spans="2:2" x14ac:dyDescent="0.35">
      <c r="B753" s="38"/>
    </row>
    <row r="754" spans="2:2" x14ac:dyDescent="0.35">
      <c r="B754" s="38"/>
    </row>
    <row r="755" spans="2:2" x14ac:dyDescent="0.35">
      <c r="B755" s="38"/>
    </row>
    <row r="756" spans="2:2" x14ac:dyDescent="0.35">
      <c r="B756" s="38"/>
    </row>
    <row r="757" spans="2:2" x14ac:dyDescent="0.35">
      <c r="B757" s="38"/>
    </row>
    <row r="758" spans="2:2" x14ac:dyDescent="0.35">
      <c r="B758" s="38"/>
    </row>
    <row r="759" spans="2:2" x14ac:dyDescent="0.35">
      <c r="B759" s="38"/>
    </row>
    <row r="760" spans="2:2" x14ac:dyDescent="0.35">
      <c r="B760" s="38"/>
    </row>
    <row r="761" spans="2:2" x14ac:dyDescent="0.35">
      <c r="B761" s="38"/>
    </row>
    <row r="762" spans="2:2" x14ac:dyDescent="0.35">
      <c r="B762" s="38"/>
    </row>
    <row r="763" spans="2:2" x14ac:dyDescent="0.35">
      <c r="B763" s="38"/>
    </row>
    <row r="764" spans="2:2" x14ac:dyDescent="0.35">
      <c r="B764" s="38"/>
    </row>
    <row r="765" spans="2:2" x14ac:dyDescent="0.35">
      <c r="B765" s="38"/>
    </row>
    <row r="766" spans="2:2" x14ac:dyDescent="0.35">
      <c r="B766" s="38"/>
    </row>
    <row r="767" spans="2:2" x14ac:dyDescent="0.35">
      <c r="B767" s="38"/>
    </row>
    <row r="768" spans="2:2" x14ac:dyDescent="0.35">
      <c r="B768" s="38"/>
    </row>
    <row r="769" spans="2:2" x14ac:dyDescent="0.35">
      <c r="B769" s="38"/>
    </row>
    <row r="770" spans="2:2" x14ac:dyDescent="0.35">
      <c r="B770" s="38"/>
    </row>
    <row r="771" spans="2:2" x14ac:dyDescent="0.35">
      <c r="B771" s="38"/>
    </row>
    <row r="772" spans="2:2" x14ac:dyDescent="0.35">
      <c r="B772" s="38"/>
    </row>
    <row r="773" spans="2:2" x14ac:dyDescent="0.35">
      <c r="B773" s="38"/>
    </row>
    <row r="774" spans="2:2" x14ac:dyDescent="0.35">
      <c r="B774" s="38"/>
    </row>
    <row r="775" spans="2:2" x14ac:dyDescent="0.35">
      <c r="B775" s="38"/>
    </row>
    <row r="776" spans="2:2" x14ac:dyDescent="0.35">
      <c r="B776" s="38"/>
    </row>
    <row r="777" spans="2:2" x14ac:dyDescent="0.35">
      <c r="B777" s="38"/>
    </row>
    <row r="778" spans="2:2" x14ac:dyDescent="0.35">
      <c r="B778" s="38"/>
    </row>
    <row r="779" spans="2:2" x14ac:dyDescent="0.35">
      <c r="B779" s="38"/>
    </row>
    <row r="780" spans="2:2" x14ac:dyDescent="0.35">
      <c r="B780" s="38"/>
    </row>
    <row r="781" spans="2:2" x14ac:dyDescent="0.35">
      <c r="B781" s="38"/>
    </row>
    <row r="782" spans="2:2" x14ac:dyDescent="0.35">
      <c r="B782" s="38"/>
    </row>
    <row r="783" spans="2:2" x14ac:dyDescent="0.35">
      <c r="B783" s="38"/>
    </row>
    <row r="784" spans="2:2" x14ac:dyDescent="0.35">
      <c r="B784" s="38"/>
    </row>
    <row r="785" spans="2:2" x14ac:dyDescent="0.35">
      <c r="B785" s="38"/>
    </row>
    <row r="786" spans="2:2" x14ac:dyDescent="0.35">
      <c r="B786" s="38"/>
    </row>
    <row r="787" spans="2:2" x14ac:dyDescent="0.35">
      <c r="B787" s="38"/>
    </row>
    <row r="788" spans="2:2" x14ac:dyDescent="0.35">
      <c r="B788" s="38"/>
    </row>
    <row r="789" spans="2:2" x14ac:dyDescent="0.35">
      <c r="B789" s="38"/>
    </row>
    <row r="790" spans="2:2" x14ac:dyDescent="0.35">
      <c r="B790" s="38"/>
    </row>
    <row r="791" spans="2:2" x14ac:dyDescent="0.35">
      <c r="B791" s="38"/>
    </row>
    <row r="792" spans="2:2" x14ac:dyDescent="0.35">
      <c r="B792" s="38"/>
    </row>
    <row r="793" spans="2:2" x14ac:dyDescent="0.35">
      <c r="B793" s="38"/>
    </row>
    <row r="794" spans="2:2" x14ac:dyDescent="0.35">
      <c r="B794" s="38"/>
    </row>
    <row r="795" spans="2:2" x14ac:dyDescent="0.35">
      <c r="B795" s="38"/>
    </row>
    <row r="796" spans="2:2" x14ac:dyDescent="0.35">
      <c r="B796" s="38"/>
    </row>
    <row r="797" spans="2:2" x14ac:dyDescent="0.35">
      <c r="B797" s="38"/>
    </row>
    <row r="798" spans="2:2" x14ac:dyDescent="0.35">
      <c r="B798" s="38"/>
    </row>
    <row r="799" spans="2:2" x14ac:dyDescent="0.35">
      <c r="B799" s="38"/>
    </row>
    <row r="800" spans="2:2" x14ac:dyDescent="0.35">
      <c r="B800" s="38"/>
    </row>
    <row r="801" spans="2:2" x14ac:dyDescent="0.35">
      <c r="B801" s="38"/>
    </row>
    <row r="802" spans="2:2" x14ac:dyDescent="0.35">
      <c r="B802" s="38"/>
    </row>
    <row r="803" spans="2:2" x14ac:dyDescent="0.35">
      <c r="B803" s="38"/>
    </row>
    <row r="804" spans="2:2" x14ac:dyDescent="0.35">
      <c r="B804" s="38"/>
    </row>
    <row r="805" spans="2:2" x14ac:dyDescent="0.35">
      <c r="B805" s="38"/>
    </row>
    <row r="806" spans="2:2" x14ac:dyDescent="0.35">
      <c r="B806" s="38"/>
    </row>
    <row r="807" spans="2:2" x14ac:dyDescent="0.35">
      <c r="B807" s="38"/>
    </row>
    <row r="808" spans="2:2" x14ac:dyDescent="0.35">
      <c r="B808" s="38"/>
    </row>
    <row r="809" spans="2:2" x14ac:dyDescent="0.35">
      <c r="B809" s="38"/>
    </row>
    <row r="810" spans="2:2" x14ac:dyDescent="0.35">
      <c r="B810" s="38"/>
    </row>
    <row r="811" spans="2:2" x14ac:dyDescent="0.35">
      <c r="B811" s="38"/>
    </row>
    <row r="812" spans="2:2" x14ac:dyDescent="0.35">
      <c r="B812" s="38"/>
    </row>
    <row r="813" spans="2:2" x14ac:dyDescent="0.35">
      <c r="B813" s="38"/>
    </row>
    <row r="814" spans="2:2" x14ac:dyDescent="0.35">
      <c r="B814" s="38"/>
    </row>
    <row r="815" spans="2:2" x14ac:dyDescent="0.35">
      <c r="B815" s="38"/>
    </row>
    <row r="816" spans="2:2" x14ac:dyDescent="0.35">
      <c r="B816" s="38"/>
    </row>
    <row r="817" spans="2:2" x14ac:dyDescent="0.35">
      <c r="B817" s="38"/>
    </row>
    <row r="818" spans="2:2" x14ac:dyDescent="0.35">
      <c r="B818" s="38"/>
    </row>
    <row r="819" spans="2:2" x14ac:dyDescent="0.35">
      <c r="B819" s="38"/>
    </row>
    <row r="820" spans="2:2" x14ac:dyDescent="0.35">
      <c r="B820" s="38"/>
    </row>
    <row r="821" spans="2:2" x14ac:dyDescent="0.35">
      <c r="B821" s="38"/>
    </row>
    <row r="822" spans="2:2" x14ac:dyDescent="0.35">
      <c r="B822" s="38"/>
    </row>
    <row r="823" spans="2:2" x14ac:dyDescent="0.35">
      <c r="B823" s="38"/>
    </row>
    <row r="824" spans="2:2" x14ac:dyDescent="0.35">
      <c r="B824" s="38"/>
    </row>
    <row r="825" spans="2:2" x14ac:dyDescent="0.35">
      <c r="B825" s="38"/>
    </row>
    <row r="826" spans="2:2" x14ac:dyDescent="0.35">
      <c r="B826" s="38"/>
    </row>
    <row r="827" spans="2:2" x14ac:dyDescent="0.35">
      <c r="B827" s="38"/>
    </row>
    <row r="828" spans="2:2" x14ac:dyDescent="0.35">
      <c r="B828" s="38"/>
    </row>
    <row r="829" spans="2:2" x14ac:dyDescent="0.35">
      <c r="B829" s="38"/>
    </row>
    <row r="830" spans="2:2" x14ac:dyDescent="0.35">
      <c r="B830" s="38"/>
    </row>
    <row r="831" spans="2:2" x14ac:dyDescent="0.35">
      <c r="B831" s="38"/>
    </row>
    <row r="832" spans="2:2" x14ac:dyDescent="0.35">
      <c r="B832" s="38"/>
    </row>
    <row r="833" spans="2:2" x14ac:dyDescent="0.35">
      <c r="B833" s="38"/>
    </row>
    <row r="834" spans="2:2" x14ac:dyDescent="0.35">
      <c r="B834" s="38"/>
    </row>
    <row r="835" spans="2:2" x14ac:dyDescent="0.35">
      <c r="B835" s="38"/>
    </row>
    <row r="836" spans="2:2" x14ac:dyDescent="0.35">
      <c r="B836" s="38"/>
    </row>
    <row r="837" spans="2:2" x14ac:dyDescent="0.35">
      <c r="B837" s="38"/>
    </row>
    <row r="838" spans="2:2" x14ac:dyDescent="0.35">
      <c r="B838" s="38"/>
    </row>
    <row r="839" spans="2:2" x14ac:dyDescent="0.35">
      <c r="B839" s="38"/>
    </row>
    <row r="840" spans="2:2" x14ac:dyDescent="0.35">
      <c r="B840" s="38"/>
    </row>
    <row r="841" spans="2:2" x14ac:dyDescent="0.35">
      <c r="B841" s="38"/>
    </row>
    <row r="842" spans="2:2" x14ac:dyDescent="0.35">
      <c r="B842" s="38"/>
    </row>
    <row r="843" spans="2:2" x14ac:dyDescent="0.35">
      <c r="B843" s="38"/>
    </row>
    <row r="844" spans="2:2" x14ac:dyDescent="0.35">
      <c r="B844" s="38"/>
    </row>
    <row r="845" spans="2:2" x14ac:dyDescent="0.35">
      <c r="B845" s="38"/>
    </row>
    <row r="846" spans="2:2" x14ac:dyDescent="0.35">
      <c r="B846" s="38"/>
    </row>
    <row r="847" spans="2:2" x14ac:dyDescent="0.35">
      <c r="B847" s="38"/>
    </row>
    <row r="848" spans="2:2" x14ac:dyDescent="0.35">
      <c r="B848" s="38"/>
    </row>
    <row r="849" spans="2:2" x14ac:dyDescent="0.35">
      <c r="B849" s="38"/>
    </row>
    <row r="850" spans="2:2" x14ac:dyDescent="0.35">
      <c r="B850" s="38"/>
    </row>
    <row r="851" spans="2:2" x14ac:dyDescent="0.35">
      <c r="B851" s="38"/>
    </row>
    <row r="852" spans="2:2" x14ac:dyDescent="0.35">
      <c r="B852" s="38"/>
    </row>
    <row r="853" spans="2:2" x14ac:dyDescent="0.35">
      <c r="B853" s="38"/>
    </row>
    <row r="854" spans="2:2" x14ac:dyDescent="0.35">
      <c r="B854" s="38"/>
    </row>
    <row r="855" spans="2:2" x14ac:dyDescent="0.35">
      <c r="B855" s="38"/>
    </row>
    <row r="856" spans="2:2" x14ac:dyDescent="0.35">
      <c r="B856" s="38"/>
    </row>
    <row r="857" spans="2:2" x14ac:dyDescent="0.35">
      <c r="B857" s="38"/>
    </row>
    <row r="858" spans="2:2" x14ac:dyDescent="0.35">
      <c r="B858" s="38"/>
    </row>
    <row r="859" spans="2:2" x14ac:dyDescent="0.35">
      <c r="B859" s="38"/>
    </row>
    <row r="860" spans="2:2" x14ac:dyDescent="0.35">
      <c r="B860" s="38"/>
    </row>
    <row r="861" spans="2:2" x14ac:dyDescent="0.35">
      <c r="B861" s="38"/>
    </row>
    <row r="862" spans="2:2" x14ac:dyDescent="0.35">
      <c r="B862" s="38"/>
    </row>
    <row r="863" spans="2:2" x14ac:dyDescent="0.35">
      <c r="B863" s="38"/>
    </row>
    <row r="864" spans="2:2" x14ac:dyDescent="0.35">
      <c r="B864" s="38"/>
    </row>
    <row r="865" spans="2:2" x14ac:dyDescent="0.35">
      <c r="B865" s="38"/>
    </row>
    <row r="866" spans="2:2" x14ac:dyDescent="0.35">
      <c r="B866" s="38"/>
    </row>
    <row r="867" spans="2:2" x14ac:dyDescent="0.35">
      <c r="B867" s="38"/>
    </row>
    <row r="868" spans="2:2" x14ac:dyDescent="0.35">
      <c r="B868" s="38"/>
    </row>
    <row r="869" spans="2:2" x14ac:dyDescent="0.35">
      <c r="B869" s="38"/>
    </row>
    <row r="870" spans="2:2" x14ac:dyDescent="0.35">
      <c r="B870" s="38"/>
    </row>
    <row r="871" spans="2:2" x14ac:dyDescent="0.35">
      <c r="B871" s="38"/>
    </row>
    <row r="872" spans="2:2" x14ac:dyDescent="0.35">
      <c r="B872" s="38"/>
    </row>
    <row r="873" spans="2:2" x14ac:dyDescent="0.35">
      <c r="B873" s="38"/>
    </row>
    <row r="874" spans="2:2" x14ac:dyDescent="0.35">
      <c r="B874" s="38"/>
    </row>
    <row r="875" spans="2:2" x14ac:dyDescent="0.35">
      <c r="B875" s="38"/>
    </row>
    <row r="876" spans="2:2" x14ac:dyDescent="0.35">
      <c r="B876" s="38"/>
    </row>
    <row r="877" spans="2:2" x14ac:dyDescent="0.35">
      <c r="B877" s="38"/>
    </row>
    <row r="878" spans="2:2" x14ac:dyDescent="0.35">
      <c r="B878" s="38"/>
    </row>
    <row r="879" spans="2:2" x14ac:dyDescent="0.35">
      <c r="B879" s="38"/>
    </row>
    <row r="880" spans="2:2" x14ac:dyDescent="0.35">
      <c r="B880" s="38"/>
    </row>
    <row r="881" spans="2:2" x14ac:dyDescent="0.35">
      <c r="B881" s="38"/>
    </row>
    <row r="882" spans="2:2" x14ac:dyDescent="0.35">
      <c r="B882" s="38"/>
    </row>
    <row r="883" spans="2:2" x14ac:dyDescent="0.35">
      <c r="B883" s="38"/>
    </row>
    <row r="884" spans="2:2" x14ac:dyDescent="0.35">
      <c r="B884" s="38"/>
    </row>
    <row r="885" spans="2:2" x14ac:dyDescent="0.35">
      <c r="B885" s="38"/>
    </row>
    <row r="886" spans="2:2" x14ac:dyDescent="0.35">
      <c r="B886" s="38"/>
    </row>
    <row r="887" spans="2:2" x14ac:dyDescent="0.35">
      <c r="B887" s="38"/>
    </row>
    <row r="888" spans="2:2" x14ac:dyDescent="0.35">
      <c r="B888" s="38"/>
    </row>
    <row r="889" spans="2:2" x14ac:dyDescent="0.35">
      <c r="B889" s="38"/>
    </row>
    <row r="890" spans="2:2" x14ac:dyDescent="0.35">
      <c r="B890" s="38"/>
    </row>
    <row r="891" spans="2:2" x14ac:dyDescent="0.35">
      <c r="B891" s="38"/>
    </row>
    <row r="892" spans="2:2" x14ac:dyDescent="0.35">
      <c r="B892" s="38"/>
    </row>
    <row r="893" spans="2:2" x14ac:dyDescent="0.35">
      <c r="B893" s="38"/>
    </row>
    <row r="894" spans="2:2" x14ac:dyDescent="0.35">
      <c r="B894" s="38"/>
    </row>
    <row r="895" spans="2:2" x14ac:dyDescent="0.35">
      <c r="B895" s="38"/>
    </row>
    <row r="896" spans="2:2" x14ac:dyDescent="0.35">
      <c r="B896" s="38"/>
    </row>
    <row r="897" spans="2:2" x14ac:dyDescent="0.35">
      <c r="B897" s="38"/>
    </row>
    <row r="898" spans="2:2" x14ac:dyDescent="0.35">
      <c r="B898" s="38"/>
    </row>
    <row r="899" spans="2:2" x14ac:dyDescent="0.35">
      <c r="B899" s="38"/>
    </row>
    <row r="900" spans="2:2" x14ac:dyDescent="0.35">
      <c r="B900" s="38"/>
    </row>
    <row r="901" spans="2:2" x14ac:dyDescent="0.35">
      <c r="B901" s="38"/>
    </row>
    <row r="902" spans="2:2" x14ac:dyDescent="0.35">
      <c r="B902" s="38"/>
    </row>
    <row r="903" spans="2:2" x14ac:dyDescent="0.35">
      <c r="B903" s="38"/>
    </row>
    <row r="904" spans="2:2" x14ac:dyDescent="0.35">
      <c r="B904" s="38"/>
    </row>
    <row r="905" spans="2:2" x14ac:dyDescent="0.35">
      <c r="B905" s="38"/>
    </row>
    <row r="906" spans="2:2" x14ac:dyDescent="0.35">
      <c r="B906" s="38"/>
    </row>
    <row r="907" spans="2:2" x14ac:dyDescent="0.35">
      <c r="B907" s="38"/>
    </row>
    <row r="908" spans="2:2" x14ac:dyDescent="0.35">
      <c r="B908" s="38"/>
    </row>
    <row r="909" spans="2:2" x14ac:dyDescent="0.35">
      <c r="B909" s="38"/>
    </row>
    <row r="910" spans="2:2" x14ac:dyDescent="0.35">
      <c r="B910" s="38"/>
    </row>
    <row r="911" spans="2:2" x14ac:dyDescent="0.35">
      <c r="B911" s="38"/>
    </row>
    <row r="912" spans="2:2" x14ac:dyDescent="0.35">
      <c r="B912" s="38"/>
    </row>
    <row r="913" spans="2:2" x14ac:dyDescent="0.35">
      <c r="B913" s="38"/>
    </row>
    <row r="914" spans="2:2" x14ac:dyDescent="0.35">
      <c r="B914" s="38"/>
    </row>
    <row r="915" spans="2:2" x14ac:dyDescent="0.35">
      <c r="B915" s="38"/>
    </row>
    <row r="916" spans="2:2" x14ac:dyDescent="0.35">
      <c r="B916" s="38"/>
    </row>
    <row r="917" spans="2:2" x14ac:dyDescent="0.35">
      <c r="B917" s="38"/>
    </row>
    <row r="918" spans="2:2" x14ac:dyDescent="0.35">
      <c r="B918" s="38"/>
    </row>
    <row r="919" spans="2:2" x14ac:dyDescent="0.35">
      <c r="B919" s="38"/>
    </row>
    <row r="920" spans="2:2" x14ac:dyDescent="0.35">
      <c r="B920" s="38"/>
    </row>
    <row r="921" spans="2:2" x14ac:dyDescent="0.35">
      <c r="B921" s="38"/>
    </row>
    <row r="922" spans="2:2" x14ac:dyDescent="0.35">
      <c r="B922" s="38"/>
    </row>
    <row r="923" spans="2:2" x14ac:dyDescent="0.35">
      <c r="B923" s="38"/>
    </row>
    <row r="924" spans="2:2" x14ac:dyDescent="0.35">
      <c r="B924" s="38"/>
    </row>
    <row r="925" spans="2:2" x14ac:dyDescent="0.35">
      <c r="B925" s="38"/>
    </row>
    <row r="926" spans="2:2" x14ac:dyDescent="0.35">
      <c r="B926" s="38"/>
    </row>
    <row r="927" spans="2:2" x14ac:dyDescent="0.35">
      <c r="B927" s="38"/>
    </row>
    <row r="928" spans="2:2" x14ac:dyDescent="0.35">
      <c r="B928" s="38"/>
    </row>
    <row r="929" spans="2:2" x14ac:dyDescent="0.35">
      <c r="B929" s="38"/>
    </row>
    <row r="930" spans="2:2" x14ac:dyDescent="0.35">
      <c r="B930" s="38"/>
    </row>
    <row r="931" spans="2:2" x14ac:dyDescent="0.35">
      <c r="B931" s="38"/>
    </row>
    <row r="932" spans="2:2" x14ac:dyDescent="0.35">
      <c r="B932" s="38"/>
    </row>
    <row r="933" spans="2:2" x14ac:dyDescent="0.35">
      <c r="B933" s="38"/>
    </row>
    <row r="934" spans="2:2" x14ac:dyDescent="0.35">
      <c r="B934" s="38"/>
    </row>
    <row r="935" spans="2:2" x14ac:dyDescent="0.35">
      <c r="B935" s="38"/>
    </row>
    <row r="936" spans="2:2" x14ac:dyDescent="0.35">
      <c r="B936" s="38"/>
    </row>
    <row r="937" spans="2:2" x14ac:dyDescent="0.35">
      <c r="B937" s="38"/>
    </row>
    <row r="938" spans="2:2" x14ac:dyDescent="0.35">
      <c r="B938" s="38"/>
    </row>
    <row r="939" spans="2:2" x14ac:dyDescent="0.35">
      <c r="B939" s="38"/>
    </row>
    <row r="940" spans="2:2" x14ac:dyDescent="0.35">
      <c r="B940" s="38"/>
    </row>
    <row r="941" spans="2:2" x14ac:dyDescent="0.35">
      <c r="B941" s="38"/>
    </row>
    <row r="942" spans="2:2" x14ac:dyDescent="0.35">
      <c r="B942" s="38"/>
    </row>
    <row r="943" spans="2:2" x14ac:dyDescent="0.35">
      <c r="B943" s="38"/>
    </row>
    <row r="944" spans="2:2" x14ac:dyDescent="0.35">
      <c r="B944" s="38"/>
    </row>
    <row r="945" spans="2:2" x14ac:dyDescent="0.35">
      <c r="B945" s="38"/>
    </row>
    <row r="946" spans="2:2" x14ac:dyDescent="0.35">
      <c r="B946" s="38"/>
    </row>
    <row r="947" spans="2:2" x14ac:dyDescent="0.35">
      <c r="B947" s="38"/>
    </row>
    <row r="948" spans="2:2" x14ac:dyDescent="0.35">
      <c r="B948" s="38"/>
    </row>
    <row r="949" spans="2:2" x14ac:dyDescent="0.35">
      <c r="B949" s="38"/>
    </row>
    <row r="950" spans="2:2" x14ac:dyDescent="0.35">
      <c r="B950" s="38"/>
    </row>
    <row r="951" spans="2:2" x14ac:dyDescent="0.35">
      <c r="B951" s="38"/>
    </row>
    <row r="952" spans="2:2" x14ac:dyDescent="0.35">
      <c r="B952" s="38"/>
    </row>
    <row r="953" spans="2:2" x14ac:dyDescent="0.35">
      <c r="B953" s="38"/>
    </row>
    <row r="954" spans="2:2" x14ac:dyDescent="0.35">
      <c r="B954" s="38"/>
    </row>
    <row r="955" spans="2:2" x14ac:dyDescent="0.35">
      <c r="B955" s="38"/>
    </row>
    <row r="956" spans="2:2" x14ac:dyDescent="0.35">
      <c r="B956" s="38"/>
    </row>
    <row r="957" spans="2:2" x14ac:dyDescent="0.35">
      <c r="B957" s="38"/>
    </row>
    <row r="958" spans="2:2" x14ac:dyDescent="0.35">
      <c r="B958" s="38"/>
    </row>
    <row r="959" spans="2:2" x14ac:dyDescent="0.35">
      <c r="B959" s="38"/>
    </row>
    <row r="960" spans="2:2" x14ac:dyDescent="0.35">
      <c r="B960" s="38"/>
    </row>
    <row r="961" spans="2:2" x14ac:dyDescent="0.35">
      <c r="B961" s="38"/>
    </row>
    <row r="962" spans="2:2" x14ac:dyDescent="0.35">
      <c r="B962" s="38"/>
    </row>
    <row r="963" spans="2:2" x14ac:dyDescent="0.35">
      <c r="B963" s="38"/>
    </row>
    <row r="964" spans="2:2" x14ac:dyDescent="0.35">
      <c r="B964" s="38"/>
    </row>
    <row r="965" spans="2:2" x14ac:dyDescent="0.35">
      <c r="B965" s="38"/>
    </row>
    <row r="966" spans="2:2" x14ac:dyDescent="0.35">
      <c r="B966" s="38"/>
    </row>
    <row r="967" spans="2:2" x14ac:dyDescent="0.35">
      <c r="B967" s="38"/>
    </row>
    <row r="968" spans="2:2" x14ac:dyDescent="0.35">
      <c r="B968" s="38"/>
    </row>
    <row r="969" spans="2:2" x14ac:dyDescent="0.35">
      <c r="B969" s="38"/>
    </row>
    <row r="970" spans="2:2" x14ac:dyDescent="0.35">
      <c r="B970" s="38"/>
    </row>
    <row r="971" spans="2:2" x14ac:dyDescent="0.35">
      <c r="B971" s="38"/>
    </row>
    <row r="972" spans="2:2" x14ac:dyDescent="0.35">
      <c r="B972" s="38"/>
    </row>
    <row r="973" spans="2:2" x14ac:dyDescent="0.35">
      <c r="B973" s="38"/>
    </row>
    <row r="974" spans="2:2" x14ac:dyDescent="0.35">
      <c r="B974" s="38"/>
    </row>
    <row r="975" spans="2:2" x14ac:dyDescent="0.35">
      <c r="B975" s="38"/>
    </row>
    <row r="976" spans="2:2" x14ac:dyDescent="0.35">
      <c r="B976" s="38"/>
    </row>
    <row r="977" spans="2:2" x14ac:dyDescent="0.35">
      <c r="B977" s="38"/>
    </row>
    <row r="978" spans="2:2" x14ac:dyDescent="0.35">
      <c r="B978" s="38"/>
    </row>
    <row r="979" spans="2:2" x14ac:dyDescent="0.35">
      <c r="B979" s="38"/>
    </row>
    <row r="980" spans="2:2" x14ac:dyDescent="0.35">
      <c r="B980" s="38"/>
    </row>
    <row r="981" spans="2:2" x14ac:dyDescent="0.35">
      <c r="B981" s="38"/>
    </row>
    <row r="982" spans="2:2" x14ac:dyDescent="0.35">
      <c r="B982" s="38"/>
    </row>
    <row r="983" spans="2:2" x14ac:dyDescent="0.35">
      <c r="B983" s="38"/>
    </row>
    <row r="984" spans="2:2" x14ac:dyDescent="0.35">
      <c r="B984" s="38"/>
    </row>
    <row r="985" spans="2:2" x14ac:dyDescent="0.35">
      <c r="B985" s="38"/>
    </row>
    <row r="986" spans="2:2" x14ac:dyDescent="0.35">
      <c r="B986" s="38"/>
    </row>
    <row r="987" spans="2:2" x14ac:dyDescent="0.35">
      <c r="B987" s="38"/>
    </row>
    <row r="988" spans="2:2" x14ac:dyDescent="0.35">
      <c r="B988" s="38"/>
    </row>
    <row r="989" spans="2:2" x14ac:dyDescent="0.35">
      <c r="B989" s="38"/>
    </row>
    <row r="990" spans="2:2" x14ac:dyDescent="0.35">
      <c r="B990" s="38"/>
    </row>
    <row r="991" spans="2:2" x14ac:dyDescent="0.35">
      <c r="B991" s="38"/>
    </row>
    <row r="992" spans="2:2" x14ac:dyDescent="0.35">
      <c r="B992" s="38"/>
    </row>
    <row r="993" spans="2:2" x14ac:dyDescent="0.35">
      <c r="B993" s="38"/>
    </row>
    <row r="994" spans="2:2" x14ac:dyDescent="0.35">
      <c r="B994" s="38"/>
    </row>
    <row r="995" spans="2:2" x14ac:dyDescent="0.35">
      <c r="B995" s="38"/>
    </row>
    <row r="996" spans="2:2" x14ac:dyDescent="0.35">
      <c r="B996" s="38"/>
    </row>
    <row r="997" spans="2:2" x14ac:dyDescent="0.35">
      <c r="B997" s="38"/>
    </row>
    <row r="998" spans="2:2" x14ac:dyDescent="0.35">
      <c r="B998" s="38"/>
    </row>
    <row r="999" spans="2:2" x14ac:dyDescent="0.35">
      <c r="B999" s="38"/>
    </row>
    <row r="1000" spans="2:2" x14ac:dyDescent="0.35">
      <c r="B1000" s="38"/>
    </row>
    <row r="1001" spans="2:2" x14ac:dyDescent="0.35">
      <c r="B1001" s="38"/>
    </row>
    <row r="1002" spans="2:2" x14ac:dyDescent="0.35">
      <c r="B1002" s="38"/>
    </row>
    <row r="1003" spans="2:2" x14ac:dyDescent="0.35">
      <c r="B1003" s="38"/>
    </row>
    <row r="1004" spans="2:2" x14ac:dyDescent="0.35">
      <c r="B1004" s="38"/>
    </row>
    <row r="1005" spans="2:2" x14ac:dyDescent="0.35">
      <c r="B1005" s="38"/>
    </row>
    <row r="1006" spans="2:2" x14ac:dyDescent="0.35">
      <c r="B1006" s="38"/>
    </row>
    <row r="1007" spans="2:2" x14ac:dyDescent="0.35">
      <c r="B1007" s="38"/>
    </row>
    <row r="1008" spans="2:2" x14ac:dyDescent="0.35">
      <c r="B1008" s="38"/>
    </row>
    <row r="1009" spans="2:2" x14ac:dyDescent="0.35">
      <c r="B1009" s="38"/>
    </row>
    <row r="1010" spans="2:2" x14ac:dyDescent="0.35">
      <c r="B1010" s="38"/>
    </row>
    <row r="1011" spans="2:2" x14ac:dyDescent="0.35">
      <c r="B1011" s="38"/>
    </row>
    <row r="1012" spans="2:2" x14ac:dyDescent="0.35">
      <c r="B1012" s="38"/>
    </row>
    <row r="1013" spans="2:2" x14ac:dyDescent="0.35">
      <c r="B1013" s="38"/>
    </row>
    <row r="1014" spans="2:2" x14ac:dyDescent="0.35">
      <c r="B1014" s="38"/>
    </row>
    <row r="1015" spans="2:2" x14ac:dyDescent="0.35">
      <c r="B1015" s="38"/>
    </row>
    <row r="1016" spans="2:2" x14ac:dyDescent="0.35">
      <c r="B1016" s="38"/>
    </row>
    <row r="1017" spans="2:2" x14ac:dyDescent="0.35">
      <c r="B1017" s="38"/>
    </row>
    <row r="1018" spans="2:2" x14ac:dyDescent="0.35">
      <c r="B1018" s="38"/>
    </row>
    <row r="1019" spans="2:2" x14ac:dyDescent="0.35">
      <c r="B1019" s="38"/>
    </row>
    <row r="1020" spans="2:2" x14ac:dyDescent="0.35">
      <c r="B1020" s="38"/>
    </row>
    <row r="1021" spans="2:2" x14ac:dyDescent="0.35">
      <c r="B1021" s="38"/>
    </row>
    <row r="1022" spans="2:2" x14ac:dyDescent="0.35">
      <c r="B1022" s="38"/>
    </row>
    <row r="1023" spans="2:2" x14ac:dyDescent="0.35">
      <c r="B1023" s="38"/>
    </row>
    <row r="1024" spans="2:2" x14ac:dyDescent="0.35">
      <c r="B1024" s="38"/>
    </row>
    <row r="1025" spans="2:2" x14ac:dyDescent="0.35">
      <c r="B1025" s="38"/>
    </row>
    <row r="1026" spans="2:2" x14ac:dyDescent="0.35">
      <c r="B1026" s="38"/>
    </row>
    <row r="1027" spans="2:2" x14ac:dyDescent="0.35">
      <c r="B1027" s="38"/>
    </row>
    <row r="1028" spans="2:2" x14ac:dyDescent="0.35">
      <c r="B1028" s="38"/>
    </row>
    <row r="1029" spans="2:2" x14ac:dyDescent="0.35">
      <c r="B1029" s="38"/>
    </row>
    <row r="1030" spans="2:2" x14ac:dyDescent="0.35">
      <c r="B1030" s="38"/>
    </row>
    <row r="1031" spans="2:2" x14ac:dyDescent="0.35">
      <c r="B1031" s="38"/>
    </row>
    <row r="1032" spans="2:2" x14ac:dyDescent="0.35">
      <c r="B1032" s="38"/>
    </row>
    <row r="1033" spans="2:2" x14ac:dyDescent="0.35">
      <c r="B1033" s="38"/>
    </row>
    <row r="1034" spans="2:2" x14ac:dyDescent="0.35">
      <c r="B1034" s="38"/>
    </row>
    <row r="1035" spans="2:2" x14ac:dyDescent="0.35">
      <c r="B1035" s="38"/>
    </row>
    <row r="1036" spans="2:2" x14ac:dyDescent="0.35">
      <c r="B1036" s="38"/>
    </row>
    <row r="1037" spans="2:2" x14ac:dyDescent="0.35">
      <c r="B1037" s="38"/>
    </row>
    <row r="1038" spans="2:2" x14ac:dyDescent="0.35">
      <c r="B1038" s="38"/>
    </row>
    <row r="1039" spans="2:2" x14ac:dyDescent="0.35">
      <c r="B1039" s="38"/>
    </row>
    <row r="1040" spans="2:2" x14ac:dyDescent="0.35">
      <c r="B1040" s="38"/>
    </row>
    <row r="1041" spans="2:2" x14ac:dyDescent="0.35">
      <c r="B1041" s="38"/>
    </row>
    <row r="1042" spans="2:2" x14ac:dyDescent="0.35">
      <c r="B1042" s="38"/>
    </row>
    <row r="1043" spans="2:2" x14ac:dyDescent="0.35">
      <c r="B1043" s="38"/>
    </row>
    <row r="1044" spans="2:2" x14ac:dyDescent="0.35">
      <c r="B1044" s="38"/>
    </row>
    <row r="1045" spans="2:2" x14ac:dyDescent="0.35">
      <c r="B1045" s="38"/>
    </row>
    <row r="1046" spans="2:2" x14ac:dyDescent="0.35">
      <c r="B1046" s="38"/>
    </row>
    <row r="1047" spans="2:2" x14ac:dyDescent="0.35">
      <c r="B1047" s="38"/>
    </row>
    <row r="1048" spans="2:2" x14ac:dyDescent="0.35">
      <c r="B1048" s="38"/>
    </row>
    <row r="1049" spans="2:2" x14ac:dyDescent="0.35">
      <c r="B1049" s="38"/>
    </row>
    <row r="1050" spans="2:2" x14ac:dyDescent="0.35">
      <c r="B1050" s="38"/>
    </row>
    <row r="1051" spans="2:2" x14ac:dyDescent="0.35">
      <c r="B1051" s="38"/>
    </row>
    <row r="1052" spans="2:2" x14ac:dyDescent="0.35">
      <c r="B1052" s="38"/>
    </row>
    <row r="1053" spans="2:2" x14ac:dyDescent="0.35">
      <c r="B1053" s="38"/>
    </row>
    <row r="1054" spans="2:2" x14ac:dyDescent="0.35">
      <c r="B1054" s="38"/>
    </row>
    <row r="1055" spans="2:2" x14ac:dyDescent="0.35">
      <c r="B1055" s="38"/>
    </row>
    <row r="1056" spans="2:2" x14ac:dyDescent="0.35">
      <c r="B1056" s="38"/>
    </row>
    <row r="1057" spans="2:2" x14ac:dyDescent="0.35">
      <c r="B1057" s="38"/>
    </row>
    <row r="1058" spans="2:2" x14ac:dyDescent="0.35">
      <c r="B1058" s="38"/>
    </row>
    <row r="1059" spans="2:2" x14ac:dyDescent="0.35">
      <c r="B1059" s="38"/>
    </row>
    <row r="1060" spans="2:2" x14ac:dyDescent="0.35">
      <c r="B1060" s="38"/>
    </row>
    <row r="1061" spans="2:2" x14ac:dyDescent="0.35">
      <c r="B1061" s="38"/>
    </row>
    <row r="1062" spans="2:2" x14ac:dyDescent="0.35">
      <c r="B1062" s="38"/>
    </row>
    <row r="1063" spans="2:2" x14ac:dyDescent="0.35">
      <c r="B1063" s="38"/>
    </row>
    <row r="1064" spans="2:2" x14ac:dyDescent="0.35">
      <c r="B1064" s="38"/>
    </row>
    <row r="1065" spans="2:2" x14ac:dyDescent="0.35">
      <c r="B1065" s="38"/>
    </row>
    <row r="1066" spans="2:2" x14ac:dyDescent="0.35">
      <c r="B1066" s="38"/>
    </row>
    <row r="1067" spans="2:2" x14ac:dyDescent="0.35">
      <c r="B1067" s="38"/>
    </row>
    <row r="1068" spans="2:2" x14ac:dyDescent="0.35">
      <c r="B1068" s="38"/>
    </row>
    <row r="1069" spans="2:2" x14ac:dyDescent="0.35">
      <c r="B1069" s="38"/>
    </row>
    <row r="1070" spans="2:2" x14ac:dyDescent="0.35">
      <c r="B1070" s="38"/>
    </row>
    <row r="1071" spans="2:2" x14ac:dyDescent="0.35">
      <c r="B1071" s="38"/>
    </row>
    <row r="1072" spans="2:2" x14ac:dyDescent="0.35">
      <c r="B1072" s="38"/>
    </row>
    <row r="1073" spans="2:2" x14ac:dyDescent="0.35">
      <c r="B1073" s="38"/>
    </row>
    <row r="1074" spans="2:2" x14ac:dyDescent="0.35">
      <c r="B1074" s="38"/>
    </row>
    <row r="1075" spans="2:2" x14ac:dyDescent="0.35">
      <c r="B1075" s="38"/>
    </row>
    <row r="1076" spans="2:2" x14ac:dyDescent="0.35">
      <c r="B1076" s="38"/>
    </row>
    <row r="1077" spans="2:2" x14ac:dyDescent="0.35">
      <c r="B1077" s="38"/>
    </row>
    <row r="1078" spans="2:2" x14ac:dyDescent="0.35">
      <c r="B1078" s="38"/>
    </row>
    <row r="1079" spans="2:2" x14ac:dyDescent="0.35">
      <c r="B1079" s="38"/>
    </row>
    <row r="1080" spans="2:2" x14ac:dyDescent="0.35">
      <c r="B1080" s="38"/>
    </row>
    <row r="1081" spans="2:2" x14ac:dyDescent="0.35">
      <c r="B1081" s="38"/>
    </row>
    <row r="1082" spans="2:2" x14ac:dyDescent="0.35">
      <c r="B1082" s="38"/>
    </row>
    <row r="1083" spans="2:2" x14ac:dyDescent="0.35">
      <c r="B1083" s="38"/>
    </row>
    <row r="1084" spans="2:2" x14ac:dyDescent="0.35">
      <c r="B1084" s="38"/>
    </row>
    <row r="1085" spans="2:2" x14ac:dyDescent="0.35">
      <c r="B1085" s="38"/>
    </row>
    <row r="1086" spans="2:2" x14ac:dyDescent="0.35">
      <c r="B1086" s="38"/>
    </row>
    <row r="1087" spans="2:2" x14ac:dyDescent="0.35">
      <c r="B1087" s="38"/>
    </row>
    <row r="1088" spans="2:2" x14ac:dyDescent="0.35">
      <c r="B1088" s="38"/>
    </row>
    <row r="1089" spans="2:2" x14ac:dyDescent="0.35">
      <c r="B1089" s="38"/>
    </row>
    <row r="1090" spans="2:2" x14ac:dyDescent="0.35">
      <c r="B1090" s="38"/>
    </row>
    <row r="1091" spans="2:2" x14ac:dyDescent="0.35">
      <c r="B1091" s="38"/>
    </row>
    <row r="1092" spans="2:2" x14ac:dyDescent="0.35">
      <c r="B1092" s="38"/>
    </row>
    <row r="1093" spans="2:2" x14ac:dyDescent="0.35">
      <c r="B1093" s="38"/>
    </row>
    <row r="1094" spans="2:2" x14ac:dyDescent="0.35">
      <c r="B1094" s="38"/>
    </row>
    <row r="1095" spans="2:2" x14ac:dyDescent="0.35">
      <c r="B1095" s="38"/>
    </row>
    <row r="1096" spans="2:2" x14ac:dyDescent="0.35">
      <c r="B1096" s="38"/>
    </row>
    <row r="1097" spans="2:2" x14ac:dyDescent="0.35">
      <c r="B1097" s="38"/>
    </row>
    <row r="1098" spans="2:2" x14ac:dyDescent="0.35">
      <c r="B1098" s="38"/>
    </row>
    <row r="1099" spans="2:2" x14ac:dyDescent="0.35">
      <c r="B1099" s="38"/>
    </row>
    <row r="1100" spans="2:2" x14ac:dyDescent="0.35">
      <c r="B1100" s="38"/>
    </row>
    <row r="1101" spans="2:2" x14ac:dyDescent="0.35">
      <c r="B1101" s="38"/>
    </row>
    <row r="1102" spans="2:2" x14ac:dyDescent="0.35">
      <c r="B1102" s="38"/>
    </row>
    <row r="1103" spans="2:2" x14ac:dyDescent="0.35">
      <c r="B1103" s="38"/>
    </row>
    <row r="1104" spans="2:2" x14ac:dyDescent="0.35">
      <c r="B1104" s="38"/>
    </row>
    <row r="1105" spans="2:2" x14ac:dyDescent="0.35">
      <c r="B1105" s="38"/>
    </row>
    <row r="1106" spans="2:2" x14ac:dyDescent="0.35">
      <c r="B1106" s="38"/>
    </row>
    <row r="1107" spans="2:2" x14ac:dyDescent="0.35">
      <c r="B1107" s="38"/>
    </row>
    <row r="1108" spans="2:2" x14ac:dyDescent="0.35">
      <c r="B1108" s="38"/>
    </row>
    <row r="1109" spans="2:2" x14ac:dyDescent="0.35">
      <c r="B1109" s="38"/>
    </row>
    <row r="1110" spans="2:2" x14ac:dyDescent="0.35">
      <c r="B1110" s="38"/>
    </row>
    <row r="1111" spans="2:2" x14ac:dyDescent="0.35">
      <c r="B1111" s="38"/>
    </row>
    <row r="1112" spans="2:2" x14ac:dyDescent="0.35">
      <c r="B1112" s="38"/>
    </row>
    <row r="1113" spans="2:2" x14ac:dyDescent="0.35">
      <c r="B1113" s="38"/>
    </row>
    <row r="1114" spans="2:2" x14ac:dyDescent="0.35">
      <c r="B1114" s="38"/>
    </row>
    <row r="1115" spans="2:2" x14ac:dyDescent="0.35">
      <c r="B1115" s="38"/>
    </row>
    <row r="1116" spans="2:2" x14ac:dyDescent="0.35">
      <c r="B1116" s="38"/>
    </row>
    <row r="1117" spans="2:2" x14ac:dyDescent="0.35">
      <c r="B1117" s="38"/>
    </row>
    <row r="1118" spans="2:2" x14ac:dyDescent="0.35">
      <c r="B1118" s="38"/>
    </row>
    <row r="1119" spans="2:2" x14ac:dyDescent="0.35">
      <c r="B1119" s="38"/>
    </row>
    <row r="1120" spans="2:2" x14ac:dyDescent="0.35">
      <c r="B1120" s="38"/>
    </row>
    <row r="1121" spans="2:2" x14ac:dyDescent="0.35">
      <c r="B1121" s="38"/>
    </row>
    <row r="1122" spans="2:2" x14ac:dyDescent="0.35">
      <c r="B1122" s="38"/>
    </row>
    <row r="1123" spans="2:2" x14ac:dyDescent="0.35">
      <c r="B1123" s="38"/>
    </row>
    <row r="1124" spans="2:2" x14ac:dyDescent="0.35">
      <c r="B1124" s="38"/>
    </row>
    <row r="1125" spans="2:2" x14ac:dyDescent="0.35">
      <c r="B1125" s="38"/>
    </row>
    <row r="1126" spans="2:2" x14ac:dyDescent="0.35">
      <c r="B1126" s="38"/>
    </row>
    <row r="1127" spans="2:2" x14ac:dyDescent="0.35">
      <c r="B1127" s="38"/>
    </row>
    <row r="1128" spans="2:2" x14ac:dyDescent="0.35">
      <c r="B1128" s="38"/>
    </row>
    <row r="1129" spans="2:2" x14ac:dyDescent="0.35">
      <c r="B1129" s="38"/>
    </row>
    <row r="1130" spans="2:2" x14ac:dyDescent="0.35">
      <c r="B1130" s="38"/>
    </row>
    <row r="1131" spans="2:2" x14ac:dyDescent="0.35">
      <c r="B1131" s="38"/>
    </row>
    <row r="1132" spans="2:2" x14ac:dyDescent="0.35">
      <c r="B1132" s="38"/>
    </row>
    <row r="1133" spans="2:2" x14ac:dyDescent="0.35">
      <c r="B1133" s="38"/>
    </row>
    <row r="1134" spans="2:2" x14ac:dyDescent="0.35">
      <c r="B1134" s="38"/>
    </row>
    <row r="1135" spans="2:2" x14ac:dyDescent="0.35">
      <c r="B1135" s="38"/>
    </row>
    <row r="1136" spans="2:2" x14ac:dyDescent="0.35">
      <c r="B1136" s="38"/>
    </row>
    <row r="1137" spans="2:2" x14ac:dyDescent="0.35">
      <c r="B1137" s="38"/>
    </row>
    <row r="1138" spans="2:2" x14ac:dyDescent="0.35">
      <c r="B1138" s="38"/>
    </row>
    <row r="1139" spans="2:2" x14ac:dyDescent="0.35">
      <c r="B1139" s="38"/>
    </row>
    <row r="1140" spans="2:2" x14ac:dyDescent="0.35">
      <c r="B1140" s="38"/>
    </row>
    <row r="1141" spans="2:2" x14ac:dyDescent="0.35">
      <c r="B1141" s="38"/>
    </row>
    <row r="1142" spans="2:2" x14ac:dyDescent="0.35">
      <c r="B1142" s="38"/>
    </row>
    <row r="1143" spans="2:2" x14ac:dyDescent="0.35">
      <c r="B1143" s="38"/>
    </row>
    <row r="1144" spans="2:2" x14ac:dyDescent="0.35">
      <c r="B1144" s="38"/>
    </row>
    <row r="1145" spans="2:2" x14ac:dyDescent="0.35">
      <c r="B1145" s="38"/>
    </row>
    <row r="1146" spans="2:2" x14ac:dyDescent="0.35">
      <c r="B1146" s="38"/>
    </row>
    <row r="1147" spans="2:2" x14ac:dyDescent="0.35">
      <c r="B1147" s="38"/>
    </row>
    <row r="1148" spans="2:2" x14ac:dyDescent="0.35">
      <c r="B1148" s="38"/>
    </row>
    <row r="1149" spans="2:2" x14ac:dyDescent="0.35">
      <c r="B1149" s="38"/>
    </row>
    <row r="1150" spans="2:2" x14ac:dyDescent="0.35">
      <c r="B1150" s="38"/>
    </row>
    <row r="1151" spans="2:2" x14ac:dyDescent="0.35">
      <c r="B1151" s="38"/>
    </row>
    <row r="1152" spans="2:2" x14ac:dyDescent="0.35">
      <c r="B1152" s="38"/>
    </row>
    <row r="1153" spans="2:2" x14ac:dyDescent="0.35">
      <c r="B1153" s="38"/>
    </row>
    <row r="1154" spans="2:2" x14ac:dyDescent="0.35">
      <c r="B1154" s="38"/>
    </row>
    <row r="1155" spans="2:2" x14ac:dyDescent="0.35">
      <c r="B1155" s="38"/>
    </row>
    <row r="1156" spans="2:2" x14ac:dyDescent="0.35">
      <c r="B1156" s="38"/>
    </row>
    <row r="1157" spans="2:2" x14ac:dyDescent="0.35">
      <c r="B1157" s="38"/>
    </row>
    <row r="1158" spans="2:2" x14ac:dyDescent="0.35">
      <c r="B1158" s="38"/>
    </row>
    <row r="1159" spans="2:2" x14ac:dyDescent="0.35">
      <c r="B1159" s="38"/>
    </row>
    <row r="1160" spans="2:2" x14ac:dyDescent="0.35">
      <c r="B1160" s="38"/>
    </row>
    <row r="1161" spans="2:2" x14ac:dyDescent="0.35">
      <c r="B1161" s="38"/>
    </row>
    <row r="1162" spans="2:2" x14ac:dyDescent="0.35">
      <c r="B1162" s="38"/>
    </row>
    <row r="1163" spans="2:2" x14ac:dyDescent="0.35">
      <c r="B1163" s="38"/>
    </row>
    <row r="1164" spans="2:2" x14ac:dyDescent="0.35">
      <c r="B1164" s="38"/>
    </row>
    <row r="1165" spans="2:2" x14ac:dyDescent="0.35">
      <c r="B1165" s="38"/>
    </row>
    <row r="1166" spans="2:2" x14ac:dyDescent="0.35">
      <c r="B1166" s="38"/>
    </row>
    <row r="1167" spans="2:2" x14ac:dyDescent="0.35">
      <c r="B1167" s="38"/>
    </row>
    <row r="1168" spans="2:2" x14ac:dyDescent="0.35">
      <c r="B1168" s="38"/>
    </row>
    <row r="1169" spans="2:2" x14ac:dyDescent="0.35">
      <c r="B1169" s="38"/>
    </row>
    <row r="1170" spans="2:2" x14ac:dyDescent="0.35">
      <c r="B1170" s="38"/>
    </row>
    <row r="1171" spans="2:2" x14ac:dyDescent="0.35">
      <c r="B1171" s="38"/>
    </row>
    <row r="1172" spans="2:2" x14ac:dyDescent="0.35">
      <c r="B1172" s="38"/>
    </row>
    <row r="1173" spans="2:2" x14ac:dyDescent="0.35">
      <c r="B1173" s="38"/>
    </row>
    <row r="1174" spans="2:2" x14ac:dyDescent="0.35">
      <c r="B1174" s="81"/>
    </row>
    <row r="1175" spans="2:2" x14ac:dyDescent="0.35">
      <c r="B1175" s="81"/>
    </row>
    <row r="1176" spans="2:2" x14ac:dyDescent="0.35">
      <c r="B1176" s="81"/>
    </row>
    <row r="1177" spans="2:2" x14ac:dyDescent="0.35">
      <c r="B1177" s="81"/>
    </row>
    <row r="1178" spans="2:2" x14ac:dyDescent="0.35">
      <c r="B1178" s="81"/>
    </row>
    <row r="1179" spans="2:2" x14ac:dyDescent="0.35">
      <c r="B1179" s="81"/>
    </row>
    <row r="1180" spans="2:2" x14ac:dyDescent="0.35">
      <c r="B1180" s="81"/>
    </row>
    <row r="1181" spans="2:2" x14ac:dyDescent="0.35">
      <c r="B1181" s="81"/>
    </row>
    <row r="1182" spans="2:2" x14ac:dyDescent="0.35">
      <c r="B1182" s="81"/>
    </row>
    <row r="1183" spans="2:2" x14ac:dyDescent="0.35">
      <c r="B1183" s="81"/>
    </row>
    <row r="1184" spans="2:2" x14ac:dyDescent="0.35">
      <c r="B1184" s="81"/>
    </row>
    <row r="1185" spans="2:2" x14ac:dyDescent="0.35">
      <c r="B1185" s="81"/>
    </row>
    <row r="1186" spans="2:2" x14ac:dyDescent="0.35">
      <c r="B1186" s="81"/>
    </row>
    <row r="1187" spans="2:2" x14ac:dyDescent="0.35">
      <c r="B1187" s="81"/>
    </row>
    <row r="1188" spans="2:2" x14ac:dyDescent="0.35">
      <c r="B1188" s="81"/>
    </row>
    <row r="1189" spans="2:2" x14ac:dyDescent="0.35">
      <c r="B1189" s="81"/>
    </row>
    <row r="1190" spans="2:2" x14ac:dyDescent="0.35">
      <c r="B1190" s="81"/>
    </row>
    <row r="1191" spans="2:2" x14ac:dyDescent="0.35">
      <c r="B1191" s="81"/>
    </row>
    <row r="1192" spans="2:2" x14ac:dyDescent="0.35">
      <c r="B1192" s="81"/>
    </row>
    <row r="1193" spans="2:2" x14ac:dyDescent="0.35">
      <c r="B1193" s="81"/>
    </row>
    <row r="1194" spans="2:2" x14ac:dyDescent="0.35">
      <c r="B1194" s="81"/>
    </row>
    <row r="1195" spans="2:2" x14ac:dyDescent="0.35">
      <c r="B1195" s="81"/>
    </row>
    <row r="1196" spans="2:2" x14ac:dyDescent="0.35">
      <c r="B1196" s="81"/>
    </row>
    <row r="1197" spans="2:2" x14ac:dyDescent="0.35">
      <c r="B1197" s="81"/>
    </row>
    <row r="1198" spans="2:2" x14ac:dyDescent="0.35">
      <c r="B1198" s="81"/>
    </row>
    <row r="1199" spans="2:2" x14ac:dyDescent="0.35">
      <c r="B1199" s="81"/>
    </row>
    <row r="1200" spans="2:2" x14ac:dyDescent="0.35">
      <c r="B1200" s="81"/>
    </row>
    <row r="1201" spans="2:2" x14ac:dyDescent="0.35">
      <c r="B1201" s="81"/>
    </row>
    <row r="1202" spans="2:2" x14ac:dyDescent="0.35">
      <c r="B1202" s="81"/>
    </row>
    <row r="1203" spans="2:2" x14ac:dyDescent="0.35">
      <c r="B1203" s="81"/>
    </row>
    <row r="1204" spans="2:2" x14ac:dyDescent="0.35">
      <c r="B1204" s="81"/>
    </row>
    <row r="1205" spans="2:2" x14ac:dyDescent="0.35">
      <c r="B1205" s="81"/>
    </row>
    <row r="1206" spans="2:2" x14ac:dyDescent="0.35">
      <c r="B1206" s="81"/>
    </row>
    <row r="1207" spans="2:2" x14ac:dyDescent="0.35">
      <c r="B1207" s="81"/>
    </row>
    <row r="1208" spans="2:2" x14ac:dyDescent="0.35">
      <c r="B1208" s="81"/>
    </row>
    <row r="1209" spans="2:2" x14ac:dyDescent="0.35">
      <c r="B1209" s="81"/>
    </row>
    <row r="1210" spans="2:2" x14ac:dyDescent="0.35">
      <c r="B1210" s="81"/>
    </row>
    <row r="1211" spans="2:2" x14ac:dyDescent="0.35">
      <c r="B1211" s="81"/>
    </row>
    <row r="1212" spans="2:2" x14ac:dyDescent="0.35">
      <c r="B1212" s="81"/>
    </row>
    <row r="1213" spans="2:2" x14ac:dyDescent="0.35">
      <c r="B1213" s="81"/>
    </row>
    <row r="1214" spans="2:2" x14ac:dyDescent="0.35">
      <c r="B1214" s="81"/>
    </row>
    <row r="1215" spans="2:2" x14ac:dyDescent="0.35">
      <c r="B1215" s="81"/>
    </row>
    <row r="1216" spans="2:2" x14ac:dyDescent="0.35">
      <c r="B1216" s="81"/>
    </row>
    <row r="1217" spans="2:2" x14ac:dyDescent="0.35">
      <c r="B1217" s="81"/>
    </row>
    <row r="1218" spans="2:2" x14ac:dyDescent="0.35">
      <c r="B1218" s="81"/>
    </row>
    <row r="1219" spans="2:2" x14ac:dyDescent="0.35">
      <c r="B1219" s="81"/>
    </row>
    <row r="1220" spans="2:2" x14ac:dyDescent="0.35">
      <c r="B1220" s="81"/>
    </row>
    <row r="1221" spans="2:2" x14ac:dyDescent="0.35">
      <c r="B1221" s="81"/>
    </row>
    <row r="1222" spans="2:2" x14ac:dyDescent="0.35">
      <c r="B1222" s="81"/>
    </row>
    <row r="1223" spans="2:2" x14ac:dyDescent="0.35">
      <c r="B1223" s="81"/>
    </row>
    <row r="1224" spans="2:2" x14ac:dyDescent="0.35">
      <c r="B1224" s="81"/>
    </row>
    <row r="1225" spans="2:2" x14ac:dyDescent="0.35">
      <c r="B1225" s="81"/>
    </row>
    <row r="1226" spans="2:2" x14ac:dyDescent="0.35">
      <c r="B1226" s="81"/>
    </row>
    <row r="1227" spans="2:2" x14ac:dyDescent="0.35">
      <c r="B1227" s="80"/>
    </row>
    <row r="1228" spans="2:2" x14ac:dyDescent="0.35">
      <c r="B1228" s="80"/>
    </row>
    <row r="1229" spans="2:2" x14ac:dyDescent="0.35">
      <c r="B1229" s="81"/>
    </row>
    <row r="1230" spans="2:2" x14ac:dyDescent="0.35">
      <c r="B1230" s="81"/>
    </row>
  </sheetData>
  <autoFilter ref="A1:D1229" xr:uid="{00000000-0009-0000-0000-000000000000}">
    <sortState xmlns:xlrd2="http://schemas.microsoft.com/office/spreadsheetml/2017/richdata2" ref="A2:D1229">
      <sortCondition ref="A1:A1228"/>
    </sortState>
  </autoFilter>
  <sortState xmlns:xlrd2="http://schemas.microsoft.com/office/spreadsheetml/2017/richdata2" ref="A5:E725">
    <sortCondition ref="A4:A72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dimension ref="A1:D13"/>
  <sheetViews>
    <sheetView topLeftCell="B1" workbookViewId="0">
      <selection activeCell="B3" sqref="B3:B29"/>
    </sheetView>
  </sheetViews>
  <sheetFormatPr baseColWidth="10" defaultColWidth="11" defaultRowHeight="15.5" x14ac:dyDescent="0.35"/>
  <cols>
    <col min="1" max="1" width="0" hidden="1" customWidth="1"/>
    <col min="2" max="2" width="49.08203125" bestFit="1" customWidth="1"/>
    <col min="3" max="3" width="23.58203125" style="1" customWidth="1"/>
  </cols>
  <sheetData>
    <row r="1" spans="1:4" ht="31.5" thickBot="1" x14ac:dyDescent="0.4">
      <c r="A1" s="292" t="s">
        <v>51</v>
      </c>
      <c r="B1" s="293"/>
      <c r="C1" s="293"/>
      <c r="D1">
        <f>COUNTA(SerieAvantTumblingFedB)</f>
        <v>8</v>
      </c>
    </row>
    <row r="2" spans="1:4" ht="31.5" customHeight="1" thickBot="1" x14ac:dyDescent="0.4">
      <c r="B2" s="34" t="s">
        <v>1</v>
      </c>
      <c r="C2" s="34" t="s">
        <v>2</v>
      </c>
    </row>
    <row r="3" spans="1:4" x14ac:dyDescent="0.35">
      <c r="A3" s="296"/>
      <c r="B3" s="123" t="s">
        <v>1463</v>
      </c>
      <c r="C3" s="121">
        <v>0.5</v>
      </c>
    </row>
    <row r="4" spans="1:4" x14ac:dyDescent="0.35">
      <c r="A4" s="294"/>
      <c r="B4" s="123" t="s">
        <v>1464</v>
      </c>
      <c r="C4" s="121">
        <v>1</v>
      </c>
    </row>
    <row r="5" spans="1:4" x14ac:dyDescent="0.35">
      <c r="A5" s="294"/>
      <c r="B5" s="123" t="s">
        <v>1465</v>
      </c>
      <c r="C5" s="121">
        <v>1.3</v>
      </c>
    </row>
    <row r="6" spans="1:4" x14ac:dyDescent="0.35">
      <c r="A6" s="294"/>
      <c r="B6" s="123" t="s">
        <v>1466</v>
      </c>
      <c r="C6" s="121">
        <v>2</v>
      </c>
    </row>
    <row r="7" spans="1:4" x14ac:dyDescent="0.35">
      <c r="A7" s="294"/>
      <c r="B7" s="123" t="s">
        <v>1467</v>
      </c>
      <c r="C7" s="121">
        <v>2</v>
      </c>
    </row>
    <row r="8" spans="1:4" x14ac:dyDescent="0.35">
      <c r="A8" s="294"/>
      <c r="B8" s="123" t="s">
        <v>4</v>
      </c>
      <c r="C8" s="121">
        <v>2</v>
      </c>
    </row>
    <row r="9" spans="1:4" ht="16" thickBot="1" x14ac:dyDescent="0.4">
      <c r="A9" s="295"/>
      <c r="B9" s="123" t="s">
        <v>33</v>
      </c>
      <c r="C9" s="121">
        <v>2</v>
      </c>
    </row>
    <row r="10" spans="1:4" ht="16" thickBot="1" x14ac:dyDescent="0.4">
      <c r="A10" s="297"/>
      <c r="B10" s="7" t="s">
        <v>30</v>
      </c>
      <c r="C10" s="24">
        <v>0</v>
      </c>
    </row>
    <row r="11" spans="1:4" x14ac:dyDescent="0.35">
      <c r="A11" s="297"/>
    </row>
    <row r="12" spans="1:4" x14ac:dyDescent="0.35">
      <c r="A12" s="297"/>
    </row>
    <row r="13" spans="1:4" ht="16" thickBot="1" x14ac:dyDescent="0.4">
      <c r="A13" s="98"/>
    </row>
  </sheetData>
  <mergeCells count="3">
    <mergeCell ref="A1:C1"/>
    <mergeCell ref="A3:A9"/>
    <mergeCell ref="A10:A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3"/>
  <dimension ref="A1:H39"/>
  <sheetViews>
    <sheetView topLeftCell="B1" workbookViewId="0">
      <selection activeCell="B3" sqref="B3:B29"/>
    </sheetView>
  </sheetViews>
  <sheetFormatPr baseColWidth="10" defaultColWidth="11" defaultRowHeight="15.5" x14ac:dyDescent="0.35"/>
  <cols>
    <col min="1" max="1" width="0" hidden="1" customWidth="1"/>
    <col min="2" max="2" width="58.58203125" customWidth="1"/>
  </cols>
  <sheetData>
    <row r="1" spans="1:4" ht="31.5" thickBot="1" x14ac:dyDescent="0.4">
      <c r="A1" s="292" t="s">
        <v>0</v>
      </c>
      <c r="B1" s="293"/>
      <c r="C1" s="293"/>
      <c r="D1">
        <f>COUNTA(SerieArriereTumblingFedB)</f>
        <v>7</v>
      </c>
    </row>
    <row r="2" spans="1:4" ht="36" customHeight="1" thickBot="1" x14ac:dyDescent="0.4">
      <c r="A2" s="9"/>
      <c r="B2" s="34" t="s">
        <v>1</v>
      </c>
      <c r="C2" s="34" t="s">
        <v>2</v>
      </c>
    </row>
    <row r="3" spans="1:4" x14ac:dyDescent="0.35">
      <c r="A3" s="296"/>
      <c r="B3" s="123" t="s">
        <v>1464</v>
      </c>
      <c r="C3" s="121">
        <v>1</v>
      </c>
    </row>
    <row r="4" spans="1:4" x14ac:dyDescent="0.35">
      <c r="A4" s="294"/>
      <c r="B4" s="123" t="s">
        <v>1468</v>
      </c>
      <c r="C4" s="121">
        <v>1</v>
      </c>
    </row>
    <row r="5" spans="1:4" x14ac:dyDescent="0.35">
      <c r="A5" s="294"/>
      <c r="B5" s="123" t="s">
        <v>1469</v>
      </c>
      <c r="C5" s="121">
        <v>1.3</v>
      </c>
    </row>
    <row r="6" spans="1:4" x14ac:dyDescent="0.35">
      <c r="A6" s="294"/>
      <c r="B6" s="123" t="s">
        <v>1470</v>
      </c>
      <c r="C6" s="121">
        <v>1.5</v>
      </c>
    </row>
    <row r="7" spans="1:4" x14ac:dyDescent="0.35">
      <c r="A7" s="294"/>
      <c r="B7" s="123" t="s">
        <v>32</v>
      </c>
      <c r="C7" s="121">
        <v>1.7</v>
      </c>
    </row>
    <row r="8" spans="1:4" x14ac:dyDescent="0.35">
      <c r="A8" s="294"/>
      <c r="B8" s="123" t="s">
        <v>1471</v>
      </c>
      <c r="C8" s="121">
        <v>2</v>
      </c>
    </row>
    <row r="9" spans="1:4" ht="16" thickBot="1" x14ac:dyDescent="0.4">
      <c r="A9" s="294"/>
      <c r="B9" s="7" t="s">
        <v>50</v>
      </c>
      <c r="C9" s="26">
        <v>0</v>
      </c>
    </row>
    <row r="24" spans="8:8" x14ac:dyDescent="0.35">
      <c r="H24">
        <v>0</v>
      </c>
    </row>
    <row r="35" spans="8:8" x14ac:dyDescent="0.35">
      <c r="H35">
        <v>0</v>
      </c>
    </row>
    <row r="36" spans="8:8" x14ac:dyDescent="0.35">
      <c r="H36">
        <v>0</v>
      </c>
    </row>
    <row r="37" spans="8:8" x14ac:dyDescent="0.35">
      <c r="H37">
        <v>0</v>
      </c>
    </row>
    <row r="38" spans="8:8" x14ac:dyDescent="0.35">
      <c r="H38">
        <v>0</v>
      </c>
    </row>
    <row r="39" spans="8:8" x14ac:dyDescent="0.35">
      <c r="H39">
        <v>0</v>
      </c>
    </row>
  </sheetData>
  <sortState xmlns:xlrd2="http://schemas.microsoft.com/office/spreadsheetml/2017/richdata2" ref="B3:C8">
    <sortCondition ref="C3:C8"/>
  </sortState>
  <mergeCells count="3">
    <mergeCell ref="A1:C1"/>
    <mergeCell ref="A3:A4"/>
    <mergeCell ref="A5:A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3"/>
  <dimension ref="A1:D126"/>
  <sheetViews>
    <sheetView topLeftCell="B111" workbookViewId="0">
      <selection activeCell="B3" sqref="B3:B29"/>
    </sheetView>
  </sheetViews>
  <sheetFormatPr baseColWidth="10" defaultColWidth="11.08203125" defaultRowHeight="15.5" x14ac:dyDescent="0.35"/>
  <cols>
    <col min="1" max="1" width="10.08203125" hidden="1" customWidth="1"/>
    <col min="2" max="2" width="47.58203125" customWidth="1"/>
    <col min="3" max="3" width="23.5" style="42" customWidth="1"/>
  </cols>
  <sheetData>
    <row r="1" spans="1:4" ht="101.25" customHeight="1" thickBot="1" x14ac:dyDescent="0.4">
      <c r="A1" s="292" t="s">
        <v>2504</v>
      </c>
      <c r="B1" s="293"/>
      <c r="C1" s="293"/>
      <c r="D1">
        <f>COUNTA(SerieMixteTumblingNatB)</f>
        <v>124</v>
      </c>
    </row>
    <row r="2" spans="1:4" ht="15.75" customHeight="1" x14ac:dyDescent="0.35">
      <c r="A2" s="9"/>
      <c r="B2" s="34" t="s">
        <v>1</v>
      </c>
      <c r="C2" s="34" t="s">
        <v>2</v>
      </c>
    </row>
    <row r="3" spans="1:4" x14ac:dyDescent="0.35">
      <c r="A3" s="294"/>
      <c r="B3" s="183" t="s">
        <v>32</v>
      </c>
      <c r="C3" s="189">
        <v>0.5</v>
      </c>
    </row>
    <row r="4" spans="1:4" x14ac:dyDescent="0.35">
      <c r="A4" s="294"/>
      <c r="B4" s="183" t="s">
        <v>5</v>
      </c>
      <c r="C4" s="189">
        <v>0.5</v>
      </c>
    </row>
    <row r="5" spans="1:4" x14ac:dyDescent="0.35">
      <c r="A5" s="294"/>
      <c r="B5" s="183" t="s">
        <v>4</v>
      </c>
      <c r="C5" s="189">
        <v>0.5</v>
      </c>
    </row>
    <row r="6" spans="1:4" x14ac:dyDescent="0.35">
      <c r="A6" s="294"/>
      <c r="B6" s="183" t="s">
        <v>9</v>
      </c>
      <c r="C6" s="189">
        <v>1</v>
      </c>
    </row>
    <row r="7" spans="1:4" x14ac:dyDescent="0.35">
      <c r="A7" s="294"/>
      <c r="B7" s="183" t="s">
        <v>35</v>
      </c>
      <c r="C7" s="189">
        <v>1</v>
      </c>
    </row>
    <row r="8" spans="1:4" x14ac:dyDescent="0.35">
      <c r="A8" s="294"/>
      <c r="B8" s="193" t="s">
        <v>4</v>
      </c>
      <c r="C8" s="189">
        <v>1</v>
      </c>
    </row>
    <row r="9" spans="1:4" x14ac:dyDescent="0.35">
      <c r="A9" s="294"/>
      <c r="B9" s="183" t="s">
        <v>33</v>
      </c>
      <c r="C9" s="189">
        <v>1</v>
      </c>
    </row>
    <row r="10" spans="1:4" x14ac:dyDescent="0.35">
      <c r="A10" s="294"/>
      <c r="B10" s="183" t="s">
        <v>34</v>
      </c>
      <c r="C10" s="189">
        <v>1</v>
      </c>
    </row>
    <row r="11" spans="1:4" x14ac:dyDescent="0.35">
      <c r="A11" s="294"/>
      <c r="B11" s="183" t="s">
        <v>10</v>
      </c>
      <c r="C11" s="189">
        <v>1.1000000000000001</v>
      </c>
    </row>
    <row r="12" spans="1:4" x14ac:dyDescent="0.35">
      <c r="A12" s="294"/>
      <c r="B12" s="183" t="s">
        <v>1474</v>
      </c>
      <c r="C12" s="189">
        <v>1.2</v>
      </c>
    </row>
    <row r="13" spans="1:4" x14ac:dyDescent="0.35">
      <c r="A13" s="294"/>
      <c r="B13" s="183" t="s">
        <v>1473</v>
      </c>
      <c r="C13" s="189">
        <v>1.2</v>
      </c>
    </row>
    <row r="14" spans="1:4" x14ac:dyDescent="0.35">
      <c r="A14" s="294"/>
      <c r="B14" s="183" t="s">
        <v>36</v>
      </c>
      <c r="C14" s="189">
        <v>1.2</v>
      </c>
    </row>
    <row r="15" spans="1:4" ht="16" thickBot="1" x14ac:dyDescent="0.4">
      <c r="A15" s="295"/>
      <c r="B15" s="183" t="s">
        <v>12</v>
      </c>
      <c r="C15" s="189">
        <v>1.4</v>
      </c>
    </row>
    <row r="16" spans="1:4" x14ac:dyDescent="0.35">
      <c r="A16" s="296" t="s">
        <v>18</v>
      </c>
      <c r="B16" s="183" t="s">
        <v>11</v>
      </c>
      <c r="C16" s="189">
        <v>1.4</v>
      </c>
    </row>
    <row r="17" spans="1:3" x14ac:dyDescent="0.35">
      <c r="A17" s="294"/>
      <c r="B17" s="183" t="s">
        <v>8</v>
      </c>
      <c r="C17" s="189">
        <v>1.4</v>
      </c>
    </row>
    <row r="18" spans="1:3" x14ac:dyDescent="0.35">
      <c r="A18" s="294"/>
      <c r="B18" s="183" t="s">
        <v>37</v>
      </c>
      <c r="C18" s="189">
        <v>1.4</v>
      </c>
    </row>
    <row r="19" spans="1:3" x14ac:dyDescent="0.35">
      <c r="A19" s="294"/>
      <c r="B19" s="183" t="s">
        <v>38</v>
      </c>
      <c r="C19" s="189">
        <v>1.4</v>
      </c>
    </row>
    <row r="20" spans="1:3" x14ac:dyDescent="0.35">
      <c r="A20" s="294"/>
      <c r="B20" s="183" t="s">
        <v>14</v>
      </c>
      <c r="C20" s="189">
        <v>1.5</v>
      </c>
    </row>
    <row r="21" spans="1:3" x14ac:dyDescent="0.35">
      <c r="A21" s="294"/>
      <c r="B21" s="183" t="s">
        <v>13</v>
      </c>
      <c r="C21" s="189">
        <v>1.5</v>
      </c>
    </row>
    <row r="22" spans="1:3" x14ac:dyDescent="0.35">
      <c r="A22" s="294"/>
      <c r="B22" s="183" t="s">
        <v>1472</v>
      </c>
      <c r="C22" s="189">
        <v>1.5</v>
      </c>
    </row>
    <row r="23" spans="1:3" x14ac:dyDescent="0.35">
      <c r="A23" s="294"/>
      <c r="B23" s="183" t="s">
        <v>1475</v>
      </c>
      <c r="C23" s="189">
        <v>1.5</v>
      </c>
    </row>
    <row r="24" spans="1:3" x14ac:dyDescent="0.35">
      <c r="A24" s="294"/>
      <c r="B24" s="183" t="s">
        <v>15</v>
      </c>
      <c r="C24" s="189">
        <v>1.5</v>
      </c>
    </row>
    <row r="25" spans="1:3" x14ac:dyDescent="0.35">
      <c r="A25" s="294"/>
      <c r="B25" s="183" t="s">
        <v>16</v>
      </c>
      <c r="C25" s="189">
        <v>1.5</v>
      </c>
    </row>
    <row r="26" spans="1:3" x14ac:dyDescent="0.35">
      <c r="A26" s="294"/>
      <c r="B26" s="183" t="s">
        <v>1479</v>
      </c>
      <c r="C26" s="189">
        <v>1.6</v>
      </c>
    </row>
    <row r="27" spans="1:3" x14ac:dyDescent="0.35">
      <c r="A27" s="294"/>
      <c r="B27" s="183" t="s">
        <v>1476</v>
      </c>
      <c r="C27" s="189">
        <v>1.6</v>
      </c>
    </row>
    <row r="28" spans="1:3" x14ac:dyDescent="0.35">
      <c r="A28" s="294"/>
      <c r="B28" s="183" t="s">
        <v>19</v>
      </c>
      <c r="C28" s="189">
        <v>1.6</v>
      </c>
    </row>
    <row r="29" spans="1:3" x14ac:dyDescent="0.35">
      <c r="A29" s="294"/>
      <c r="B29" s="183" t="s">
        <v>1477</v>
      </c>
      <c r="C29" s="189">
        <v>1.6</v>
      </c>
    </row>
    <row r="30" spans="1:3" x14ac:dyDescent="0.35">
      <c r="A30" s="294"/>
      <c r="B30" s="183" t="s">
        <v>17</v>
      </c>
      <c r="C30" s="189">
        <v>1.6</v>
      </c>
    </row>
    <row r="31" spans="1:3" x14ac:dyDescent="0.35">
      <c r="A31" s="294"/>
      <c r="B31" s="183" t="s">
        <v>1478</v>
      </c>
      <c r="C31" s="189">
        <v>1.6</v>
      </c>
    </row>
    <row r="32" spans="1:3" ht="16" thickBot="1" x14ac:dyDescent="0.4">
      <c r="A32" s="294"/>
      <c r="B32" s="183" t="s">
        <v>23</v>
      </c>
      <c r="C32" s="189">
        <v>1.6</v>
      </c>
    </row>
    <row r="33" spans="1:3" x14ac:dyDescent="0.35">
      <c r="A33" s="296" t="s">
        <v>31</v>
      </c>
      <c r="B33" s="183" t="s">
        <v>20</v>
      </c>
      <c r="C33" s="189">
        <v>1.6</v>
      </c>
    </row>
    <row r="34" spans="1:3" x14ac:dyDescent="0.35">
      <c r="A34" s="294"/>
      <c r="B34" s="183" t="s">
        <v>21</v>
      </c>
      <c r="C34" s="189">
        <v>1.6</v>
      </c>
    </row>
    <row r="35" spans="1:3" x14ac:dyDescent="0.35">
      <c r="A35" s="294"/>
      <c r="B35" s="183" t="s">
        <v>40</v>
      </c>
      <c r="C35" s="189">
        <v>1.6</v>
      </c>
    </row>
    <row r="36" spans="1:3" x14ac:dyDescent="0.35">
      <c r="A36" s="294"/>
      <c r="B36" s="183" t="s">
        <v>39</v>
      </c>
      <c r="C36" s="189">
        <v>1.6</v>
      </c>
    </row>
    <row r="37" spans="1:3" ht="16" thickBot="1" x14ac:dyDescent="0.4">
      <c r="A37" s="295"/>
      <c r="B37" s="183" t="s">
        <v>1480</v>
      </c>
      <c r="C37" s="189">
        <v>1.7</v>
      </c>
    </row>
    <row r="38" spans="1:3" x14ac:dyDescent="0.35">
      <c r="A38" s="296" t="s">
        <v>31</v>
      </c>
      <c r="B38" s="183" t="s">
        <v>1481</v>
      </c>
      <c r="C38" s="189">
        <v>1.7</v>
      </c>
    </row>
    <row r="39" spans="1:3" x14ac:dyDescent="0.35">
      <c r="A39" s="294"/>
      <c r="B39" s="183" t="s">
        <v>1486</v>
      </c>
      <c r="C39" s="189">
        <v>1.7</v>
      </c>
    </row>
    <row r="40" spans="1:3" x14ac:dyDescent="0.35">
      <c r="A40" s="294"/>
      <c r="B40" s="183" t="s">
        <v>26</v>
      </c>
      <c r="C40" s="189">
        <v>1.7</v>
      </c>
    </row>
    <row r="41" spans="1:3" x14ac:dyDescent="0.35">
      <c r="A41" s="294"/>
      <c r="B41" s="183" t="s">
        <v>1482</v>
      </c>
      <c r="C41" s="189">
        <v>1.7</v>
      </c>
    </row>
    <row r="42" spans="1:3" ht="16" thickBot="1" x14ac:dyDescent="0.4">
      <c r="A42" s="294"/>
      <c r="B42" s="184" t="s">
        <v>1483</v>
      </c>
      <c r="C42" s="194">
        <v>1.7</v>
      </c>
    </row>
    <row r="43" spans="1:3" x14ac:dyDescent="0.35">
      <c r="A43" s="294"/>
      <c r="B43" s="183" t="s">
        <v>24</v>
      </c>
      <c r="C43" s="195">
        <v>1.7</v>
      </c>
    </row>
    <row r="44" spans="1:3" x14ac:dyDescent="0.35">
      <c r="A44" s="294"/>
      <c r="B44" s="183" t="s">
        <v>1484</v>
      </c>
      <c r="C44" s="195">
        <v>1.7</v>
      </c>
    </row>
    <row r="45" spans="1:3" x14ac:dyDescent="0.35">
      <c r="A45" s="294"/>
      <c r="B45" s="183" t="s">
        <v>25</v>
      </c>
      <c r="C45" s="195">
        <v>1.7</v>
      </c>
    </row>
    <row r="46" spans="1:3" x14ac:dyDescent="0.35">
      <c r="A46" s="294"/>
      <c r="B46" s="183" t="s">
        <v>43</v>
      </c>
      <c r="C46" s="195">
        <v>1.7</v>
      </c>
    </row>
    <row r="47" spans="1:3" x14ac:dyDescent="0.35">
      <c r="A47" s="294"/>
      <c r="B47" s="183" t="s">
        <v>1485</v>
      </c>
      <c r="C47" s="195">
        <v>1.7</v>
      </c>
    </row>
    <row r="48" spans="1:3" x14ac:dyDescent="0.35">
      <c r="A48" s="294"/>
      <c r="B48" s="183" t="s">
        <v>42</v>
      </c>
      <c r="C48" s="195">
        <v>1.7</v>
      </c>
    </row>
    <row r="49" spans="1:3" x14ac:dyDescent="0.35">
      <c r="A49" s="294"/>
      <c r="B49" s="183" t="s">
        <v>41</v>
      </c>
      <c r="C49" s="195">
        <v>1.7</v>
      </c>
    </row>
    <row r="50" spans="1:3" ht="16" thickBot="1" x14ac:dyDescent="0.4">
      <c r="A50" s="295"/>
      <c r="B50" s="183" t="s">
        <v>1499</v>
      </c>
      <c r="C50" s="195">
        <v>1.8</v>
      </c>
    </row>
    <row r="51" spans="1:3" ht="16" thickBot="1" x14ac:dyDescent="0.4">
      <c r="A51" s="10"/>
      <c r="B51" s="183" t="s">
        <v>1487</v>
      </c>
      <c r="C51" s="195">
        <v>1.8</v>
      </c>
    </row>
    <row r="52" spans="1:3" ht="16" thickBot="1" x14ac:dyDescent="0.4">
      <c r="A52" s="10"/>
      <c r="B52" s="183" t="s">
        <v>1488</v>
      </c>
      <c r="C52" s="195">
        <v>1.8</v>
      </c>
    </row>
    <row r="53" spans="1:3" x14ac:dyDescent="0.35">
      <c r="B53" s="183" t="s">
        <v>1489</v>
      </c>
      <c r="C53" s="195">
        <v>1.8</v>
      </c>
    </row>
    <row r="54" spans="1:3" x14ac:dyDescent="0.35">
      <c r="B54" s="183" t="s">
        <v>1490</v>
      </c>
      <c r="C54" s="195">
        <v>1.8</v>
      </c>
    </row>
    <row r="55" spans="1:3" x14ac:dyDescent="0.35">
      <c r="B55" s="183" t="s">
        <v>1491</v>
      </c>
      <c r="C55" s="195">
        <v>1.8</v>
      </c>
    </row>
    <row r="56" spans="1:3" x14ac:dyDescent="0.35">
      <c r="B56" s="183" t="s">
        <v>28</v>
      </c>
      <c r="C56" s="195">
        <v>1.8</v>
      </c>
    </row>
    <row r="57" spans="1:3" x14ac:dyDescent="0.35">
      <c r="B57" s="183" t="s">
        <v>1492</v>
      </c>
      <c r="C57" s="195">
        <v>1.8</v>
      </c>
    </row>
    <row r="58" spans="1:3" x14ac:dyDescent="0.35">
      <c r="B58" s="183" t="s">
        <v>29</v>
      </c>
      <c r="C58" s="195">
        <v>1.8</v>
      </c>
    </row>
    <row r="59" spans="1:3" x14ac:dyDescent="0.35">
      <c r="B59" s="183" t="s">
        <v>1501</v>
      </c>
      <c r="C59" s="189">
        <v>1.8</v>
      </c>
    </row>
    <row r="60" spans="1:3" x14ac:dyDescent="0.35">
      <c r="B60" s="183" t="s">
        <v>1493</v>
      </c>
      <c r="C60" s="189">
        <v>1.8</v>
      </c>
    </row>
    <row r="61" spans="1:3" x14ac:dyDescent="0.35">
      <c r="B61" s="183" t="s">
        <v>1494</v>
      </c>
      <c r="C61" s="189">
        <v>1.8</v>
      </c>
    </row>
    <row r="62" spans="1:3" x14ac:dyDescent="0.35">
      <c r="B62" s="183" t="s">
        <v>48</v>
      </c>
      <c r="C62" s="189">
        <v>1.8</v>
      </c>
    </row>
    <row r="63" spans="1:3" x14ac:dyDescent="0.35">
      <c r="B63" s="183" t="s">
        <v>1503</v>
      </c>
      <c r="C63" s="101">
        <v>1.8</v>
      </c>
    </row>
    <row r="64" spans="1:3" x14ac:dyDescent="0.35">
      <c r="B64" s="183" t="s">
        <v>1500</v>
      </c>
      <c r="C64" s="189">
        <v>1.8</v>
      </c>
    </row>
    <row r="65" spans="2:3" x14ac:dyDescent="0.35">
      <c r="B65" s="183" t="s">
        <v>1502</v>
      </c>
      <c r="C65" s="189">
        <v>1.8</v>
      </c>
    </row>
    <row r="66" spans="2:3" x14ac:dyDescent="0.35">
      <c r="B66" s="183" t="s">
        <v>1497</v>
      </c>
      <c r="C66" s="189">
        <v>1.8</v>
      </c>
    </row>
    <row r="67" spans="2:3" x14ac:dyDescent="0.35">
      <c r="B67" s="183" t="s">
        <v>47</v>
      </c>
      <c r="C67" s="189">
        <v>1.8</v>
      </c>
    </row>
    <row r="68" spans="2:3" x14ac:dyDescent="0.35">
      <c r="B68" s="183" t="s">
        <v>1498</v>
      </c>
      <c r="C68" s="189">
        <v>1.8</v>
      </c>
    </row>
    <row r="69" spans="2:3" x14ac:dyDescent="0.35">
      <c r="B69" s="183" t="s">
        <v>1495</v>
      </c>
      <c r="C69" s="189">
        <v>1.8</v>
      </c>
    </row>
    <row r="70" spans="2:3" x14ac:dyDescent="0.35">
      <c r="B70" s="183" t="s">
        <v>1496</v>
      </c>
      <c r="C70" s="189">
        <v>1.8</v>
      </c>
    </row>
    <row r="71" spans="2:3" x14ac:dyDescent="0.35">
      <c r="B71" s="183" t="s">
        <v>46</v>
      </c>
      <c r="C71" s="189">
        <v>1.8</v>
      </c>
    </row>
    <row r="72" spans="2:3" x14ac:dyDescent="0.35">
      <c r="B72" s="183" t="s">
        <v>1513</v>
      </c>
      <c r="C72" s="189">
        <v>1.9</v>
      </c>
    </row>
    <row r="73" spans="2:3" x14ac:dyDescent="0.35">
      <c r="B73" s="183" t="s">
        <v>1504</v>
      </c>
      <c r="C73" s="189">
        <v>1.9</v>
      </c>
    </row>
    <row r="74" spans="2:3" x14ac:dyDescent="0.35">
      <c r="B74" s="183" t="s">
        <v>1505</v>
      </c>
      <c r="C74" s="189">
        <v>1.9</v>
      </c>
    </row>
    <row r="75" spans="2:3" x14ac:dyDescent="0.35">
      <c r="B75" s="41" t="s">
        <v>1506</v>
      </c>
      <c r="C75" s="189">
        <v>1.9</v>
      </c>
    </row>
    <row r="76" spans="2:3" x14ac:dyDescent="0.35">
      <c r="B76" s="183" t="s">
        <v>1507</v>
      </c>
      <c r="C76" s="189">
        <v>1.9</v>
      </c>
    </row>
    <row r="77" spans="2:3" x14ac:dyDescent="0.35">
      <c r="B77" s="183" t="s">
        <v>1515</v>
      </c>
      <c r="C77" s="189">
        <v>1.9</v>
      </c>
    </row>
    <row r="78" spans="2:3" x14ac:dyDescent="0.35">
      <c r="B78" s="183" t="s">
        <v>1508</v>
      </c>
      <c r="C78" s="189">
        <v>1.9</v>
      </c>
    </row>
    <row r="79" spans="2:3" x14ac:dyDescent="0.35">
      <c r="B79" s="183" t="s">
        <v>1509</v>
      </c>
      <c r="C79" s="189">
        <v>1.9</v>
      </c>
    </row>
    <row r="80" spans="2:3" x14ac:dyDescent="0.35">
      <c r="B80" s="183" t="s">
        <v>1514</v>
      </c>
      <c r="C80" s="189">
        <v>1.9</v>
      </c>
    </row>
    <row r="81" spans="2:3" x14ac:dyDescent="0.35">
      <c r="B81" s="183" t="s">
        <v>1516</v>
      </c>
      <c r="C81" s="189">
        <v>1.9</v>
      </c>
    </row>
    <row r="82" spans="2:3" x14ac:dyDescent="0.35">
      <c r="B82" s="183" t="s">
        <v>1511</v>
      </c>
      <c r="C82" s="189">
        <v>1.9</v>
      </c>
    </row>
    <row r="83" spans="2:3" x14ac:dyDescent="0.35">
      <c r="B83" s="183" t="s">
        <v>1512</v>
      </c>
      <c r="C83" s="189">
        <v>1.9</v>
      </c>
    </row>
    <row r="84" spans="2:3" x14ac:dyDescent="0.35">
      <c r="B84" s="183" t="s">
        <v>1510</v>
      </c>
      <c r="C84" s="189">
        <v>1.9</v>
      </c>
    </row>
    <row r="85" spans="2:3" x14ac:dyDescent="0.35">
      <c r="B85" s="183" t="s">
        <v>1544</v>
      </c>
      <c r="C85" s="189">
        <v>2</v>
      </c>
    </row>
    <row r="86" spans="2:3" x14ac:dyDescent="0.35">
      <c r="B86" s="183" t="s">
        <v>1546</v>
      </c>
      <c r="C86" s="189">
        <v>2</v>
      </c>
    </row>
    <row r="87" spans="2:3" x14ac:dyDescent="0.35">
      <c r="B87" s="183" t="s">
        <v>1543</v>
      </c>
      <c r="C87" s="189">
        <v>2</v>
      </c>
    </row>
    <row r="88" spans="2:3" x14ac:dyDescent="0.35">
      <c r="B88" s="183" t="s">
        <v>1545</v>
      </c>
      <c r="C88" s="189">
        <v>2</v>
      </c>
    </row>
    <row r="89" spans="2:3" x14ac:dyDescent="0.35">
      <c r="B89" s="183" t="s">
        <v>1547</v>
      </c>
      <c r="C89" s="189">
        <v>2</v>
      </c>
    </row>
    <row r="90" spans="2:3" x14ac:dyDescent="0.35">
      <c r="B90" s="183" t="s">
        <v>1548</v>
      </c>
      <c r="C90" s="189">
        <v>2</v>
      </c>
    </row>
    <row r="91" spans="2:3" x14ac:dyDescent="0.35">
      <c r="B91" s="183" t="s">
        <v>1549</v>
      </c>
      <c r="C91" s="189">
        <v>2</v>
      </c>
    </row>
    <row r="92" spans="2:3" x14ac:dyDescent="0.35">
      <c r="B92" s="183" t="s">
        <v>1517</v>
      </c>
      <c r="C92" s="189">
        <v>2</v>
      </c>
    </row>
    <row r="93" spans="2:3" x14ac:dyDescent="0.35">
      <c r="B93" s="183" t="s">
        <v>1518</v>
      </c>
      <c r="C93" s="189">
        <v>2</v>
      </c>
    </row>
    <row r="94" spans="2:3" x14ac:dyDescent="0.35">
      <c r="B94" s="183" t="s">
        <v>1519</v>
      </c>
      <c r="C94" s="189">
        <v>2</v>
      </c>
    </row>
    <row r="95" spans="2:3" x14ac:dyDescent="0.35">
      <c r="B95" s="183" t="s">
        <v>1520</v>
      </c>
      <c r="C95" s="189">
        <v>2</v>
      </c>
    </row>
    <row r="96" spans="2:3" x14ac:dyDescent="0.35">
      <c r="B96" s="183" t="s">
        <v>1521</v>
      </c>
      <c r="C96" s="189">
        <v>2</v>
      </c>
    </row>
    <row r="97" spans="2:3" x14ac:dyDescent="0.35">
      <c r="B97" s="183" t="s">
        <v>1522</v>
      </c>
      <c r="C97" s="189">
        <v>2</v>
      </c>
    </row>
    <row r="98" spans="2:3" x14ac:dyDescent="0.35">
      <c r="B98" s="41" t="s">
        <v>1523</v>
      </c>
      <c r="C98" s="189">
        <v>2</v>
      </c>
    </row>
    <row r="99" spans="2:3" x14ac:dyDescent="0.35">
      <c r="B99" s="183" t="s">
        <v>1551</v>
      </c>
      <c r="C99" s="189">
        <v>2</v>
      </c>
    </row>
    <row r="100" spans="2:3" x14ac:dyDescent="0.35">
      <c r="B100" s="183" t="s">
        <v>1550</v>
      </c>
      <c r="C100" s="189">
        <v>2</v>
      </c>
    </row>
    <row r="101" spans="2:3" x14ac:dyDescent="0.35">
      <c r="B101" s="183" t="s">
        <v>1552</v>
      </c>
      <c r="C101" s="189">
        <v>2</v>
      </c>
    </row>
    <row r="102" spans="2:3" x14ac:dyDescent="0.35">
      <c r="B102" s="183" t="s">
        <v>1524</v>
      </c>
      <c r="C102" s="189">
        <v>2</v>
      </c>
    </row>
    <row r="103" spans="2:3" x14ac:dyDescent="0.35">
      <c r="B103" s="183" t="s">
        <v>1525</v>
      </c>
      <c r="C103" s="189">
        <v>2</v>
      </c>
    </row>
    <row r="104" spans="2:3" x14ac:dyDescent="0.35">
      <c r="B104" s="41" t="s">
        <v>1526</v>
      </c>
      <c r="C104" s="189">
        <v>2</v>
      </c>
    </row>
    <row r="105" spans="2:3" x14ac:dyDescent="0.35">
      <c r="B105" s="41" t="s">
        <v>1527</v>
      </c>
      <c r="C105" s="189">
        <v>2</v>
      </c>
    </row>
    <row r="106" spans="2:3" x14ac:dyDescent="0.35">
      <c r="B106" s="183" t="s">
        <v>1530</v>
      </c>
      <c r="C106" s="101">
        <v>2</v>
      </c>
    </row>
    <row r="107" spans="2:3" x14ac:dyDescent="0.35">
      <c r="B107" s="61" t="s">
        <v>1553</v>
      </c>
      <c r="C107" s="101">
        <v>2</v>
      </c>
    </row>
    <row r="108" spans="2:3" x14ac:dyDescent="0.35">
      <c r="B108" s="183" t="s">
        <v>1531</v>
      </c>
      <c r="C108" s="101">
        <v>2</v>
      </c>
    </row>
    <row r="109" spans="2:3" x14ac:dyDescent="0.35">
      <c r="B109" s="183" t="s">
        <v>1532</v>
      </c>
      <c r="C109" s="189">
        <v>2</v>
      </c>
    </row>
    <row r="110" spans="2:3" x14ac:dyDescent="0.35">
      <c r="B110" s="183" t="s">
        <v>1534</v>
      </c>
      <c r="C110" s="189">
        <v>2</v>
      </c>
    </row>
    <row r="111" spans="2:3" x14ac:dyDescent="0.35">
      <c r="B111" s="183" t="s">
        <v>1536</v>
      </c>
      <c r="C111" s="189">
        <v>2</v>
      </c>
    </row>
    <row r="112" spans="2:3" x14ac:dyDescent="0.35">
      <c r="B112" s="183" t="s">
        <v>1541</v>
      </c>
      <c r="C112" s="189">
        <v>2</v>
      </c>
    </row>
    <row r="113" spans="2:3" x14ac:dyDescent="0.35">
      <c r="B113" s="183" t="s">
        <v>1533</v>
      </c>
      <c r="C113" s="189">
        <v>2</v>
      </c>
    </row>
    <row r="114" spans="2:3" x14ac:dyDescent="0.35">
      <c r="B114" s="183" t="s">
        <v>1535</v>
      </c>
      <c r="C114" s="189">
        <v>2</v>
      </c>
    </row>
    <row r="115" spans="2:3" x14ac:dyDescent="0.35">
      <c r="B115" s="183" t="s">
        <v>1540</v>
      </c>
      <c r="C115" s="189">
        <v>2</v>
      </c>
    </row>
    <row r="116" spans="2:3" x14ac:dyDescent="0.35">
      <c r="B116" s="183" t="s">
        <v>1537</v>
      </c>
      <c r="C116" s="189">
        <v>2</v>
      </c>
    </row>
    <row r="117" spans="2:3" x14ac:dyDescent="0.35">
      <c r="B117" s="183" t="s">
        <v>1538</v>
      </c>
      <c r="C117" s="189">
        <v>2</v>
      </c>
    </row>
    <row r="118" spans="2:3" x14ac:dyDescent="0.35">
      <c r="B118" s="183" t="s">
        <v>1539</v>
      </c>
      <c r="C118" s="189">
        <v>2</v>
      </c>
    </row>
    <row r="119" spans="2:3" x14ac:dyDescent="0.35">
      <c r="B119" s="183" t="s">
        <v>1542</v>
      </c>
      <c r="C119" s="189">
        <v>2</v>
      </c>
    </row>
    <row r="120" spans="2:3" x14ac:dyDescent="0.35">
      <c r="B120" s="183" t="s">
        <v>1528</v>
      </c>
      <c r="C120" s="189">
        <v>2</v>
      </c>
    </row>
    <row r="121" spans="2:3" x14ac:dyDescent="0.35">
      <c r="B121" s="183" t="s">
        <v>1529</v>
      </c>
      <c r="C121" s="189">
        <v>2</v>
      </c>
    </row>
    <row r="122" spans="2:3" x14ac:dyDescent="0.35">
      <c r="B122" s="183" t="s">
        <v>1550</v>
      </c>
      <c r="C122" s="189">
        <v>2</v>
      </c>
    </row>
    <row r="123" spans="2:3" x14ac:dyDescent="0.35">
      <c r="B123" s="183" t="s">
        <v>1551</v>
      </c>
      <c r="C123" s="189">
        <v>2</v>
      </c>
    </row>
    <row r="124" spans="2:3" x14ac:dyDescent="0.35">
      <c r="B124" s="183" t="s">
        <v>1552</v>
      </c>
      <c r="C124" s="189">
        <v>2</v>
      </c>
    </row>
    <row r="125" spans="2:3" x14ac:dyDescent="0.35">
      <c r="B125" s="61" t="s">
        <v>1553</v>
      </c>
      <c r="C125" s="101">
        <v>2</v>
      </c>
    </row>
    <row r="126" spans="2:3" x14ac:dyDescent="0.35">
      <c r="B126" s="29" t="s">
        <v>30</v>
      </c>
      <c r="C126" s="36">
        <v>0</v>
      </c>
    </row>
  </sheetData>
  <autoFilter ref="B2:C2" xr:uid="{C2A9C828-020C-4707-B803-D984DEDBCEE6}">
    <sortState xmlns:xlrd2="http://schemas.microsoft.com/office/spreadsheetml/2017/richdata2" ref="B3:C128">
      <sortCondition ref="C2"/>
    </sortState>
  </autoFilter>
  <sortState xmlns:xlrd2="http://schemas.microsoft.com/office/spreadsheetml/2017/richdata2" ref="B3:C125">
    <sortCondition ref="C125"/>
  </sortState>
  <mergeCells count="5">
    <mergeCell ref="A1:C1"/>
    <mergeCell ref="A3:A15"/>
    <mergeCell ref="A16:A32"/>
    <mergeCell ref="A33:A37"/>
    <mergeCell ref="A38:A5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7BBE-DEA4-4189-8E7F-10F886BFCAFC}">
  <sheetPr codeName="Feuil27"/>
  <dimension ref="A1:D17"/>
  <sheetViews>
    <sheetView topLeftCell="B1" workbookViewId="0">
      <selection activeCell="B3" sqref="B3:B29"/>
    </sheetView>
  </sheetViews>
  <sheetFormatPr baseColWidth="10" defaultColWidth="44.08203125" defaultRowHeight="15.5" x14ac:dyDescent="0.35"/>
  <cols>
    <col min="1" max="1" width="12.83203125" hidden="1" customWidth="1"/>
    <col min="2" max="2" width="58.5" customWidth="1"/>
    <col min="3" max="3" width="14.08203125" style="1" customWidth="1"/>
    <col min="4" max="254" width="11" customWidth="1"/>
    <col min="255" max="255" width="12.83203125" customWidth="1"/>
  </cols>
  <sheetData>
    <row r="1" spans="1:4" s="11" customFormat="1" ht="69" customHeight="1" thickBot="1" x14ac:dyDescent="0.4">
      <c r="A1" s="303" t="s">
        <v>1554</v>
      </c>
      <c r="B1" s="304"/>
      <c r="C1" s="304"/>
      <c r="D1" s="11">
        <f>COUNTA(SerieMTMTNatC)</f>
        <v>9</v>
      </c>
    </row>
    <row r="2" spans="1:4" ht="28.5" customHeight="1" x14ac:dyDescent="0.35">
      <c r="B2" s="8" t="s">
        <v>1555</v>
      </c>
      <c r="C2" s="25" t="s">
        <v>2</v>
      </c>
    </row>
    <row r="3" spans="1:4" x14ac:dyDescent="0.35">
      <c r="A3" s="294"/>
      <c r="B3" s="112" t="s">
        <v>1556</v>
      </c>
      <c r="C3" s="113">
        <v>1</v>
      </c>
    </row>
    <row r="4" spans="1:4" x14ac:dyDescent="0.35">
      <c r="A4" s="294"/>
      <c r="B4" s="112" t="s">
        <v>1557</v>
      </c>
      <c r="C4" s="113">
        <v>1.2</v>
      </c>
    </row>
    <row r="5" spans="1:4" x14ac:dyDescent="0.35">
      <c r="A5" s="294"/>
      <c r="B5" s="112" t="s">
        <v>1558</v>
      </c>
      <c r="C5" s="113">
        <v>1.4</v>
      </c>
    </row>
    <row r="6" spans="1:4" x14ac:dyDescent="0.35">
      <c r="A6" s="294"/>
      <c r="B6" s="114" t="s">
        <v>1559</v>
      </c>
      <c r="C6" s="113">
        <v>1.5</v>
      </c>
    </row>
    <row r="7" spans="1:4" x14ac:dyDescent="0.35">
      <c r="A7" s="294"/>
      <c r="B7" s="112" t="s">
        <v>1560</v>
      </c>
      <c r="C7" s="113">
        <v>1.6</v>
      </c>
    </row>
    <row r="8" spans="1:4" x14ac:dyDescent="0.35">
      <c r="A8" s="294"/>
      <c r="B8" s="112" t="s">
        <v>1561</v>
      </c>
      <c r="C8" s="113">
        <v>1.6</v>
      </c>
    </row>
    <row r="9" spans="1:4" x14ac:dyDescent="0.35">
      <c r="A9" s="294"/>
      <c r="B9" s="112" t="s">
        <v>1562</v>
      </c>
      <c r="C9" s="113">
        <v>1.7</v>
      </c>
    </row>
    <row r="10" spans="1:4" x14ac:dyDescent="0.35">
      <c r="A10" s="294"/>
      <c r="B10" s="112" t="s">
        <v>1563</v>
      </c>
      <c r="C10" s="113">
        <v>1.8</v>
      </c>
    </row>
    <row r="11" spans="1:4" x14ac:dyDescent="0.35">
      <c r="A11" s="294"/>
      <c r="B11" s="5" t="s">
        <v>1564</v>
      </c>
      <c r="C11" s="6">
        <v>0</v>
      </c>
    </row>
    <row r="12" spans="1:4" x14ac:dyDescent="0.35">
      <c r="A12" s="294"/>
    </row>
    <row r="13" spans="1:4" x14ac:dyDescent="0.35">
      <c r="A13" s="294"/>
    </row>
    <row r="14" spans="1:4" x14ac:dyDescent="0.35">
      <c r="A14" s="294"/>
    </row>
    <row r="15" spans="1:4" x14ac:dyDescent="0.35">
      <c r="A15" s="305"/>
    </row>
    <row r="16" spans="1:4" ht="16" thickBot="1" x14ac:dyDescent="0.4">
      <c r="A16" s="305"/>
    </row>
    <row r="17" spans="1:1" ht="16" thickBot="1" x14ac:dyDescent="0.4">
      <c r="A17" s="10"/>
    </row>
  </sheetData>
  <mergeCells count="2">
    <mergeCell ref="A1:C1"/>
    <mergeCell ref="A3:A1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3E1AD6A01C0C48BEB584DB9BC94963" ma:contentTypeVersion="17" ma:contentTypeDescription="Crée un document." ma:contentTypeScope="" ma:versionID="0718898051dd5a6a949add0dcf724c07">
  <xsd:schema xmlns:xsd="http://www.w3.org/2001/XMLSchema" xmlns:xs="http://www.w3.org/2001/XMLSchema" xmlns:p="http://schemas.microsoft.com/office/2006/metadata/properties" xmlns:ns2="e50057b9-2c92-4e01-a5f1-e8b44e5e82c8" xmlns:ns3="349984f9-eea2-4eff-b722-a834f30f9faa" targetNamespace="http://schemas.microsoft.com/office/2006/metadata/properties" ma:root="true" ma:fieldsID="e8a8db8773b81972d92d8d315d718975" ns2:_="" ns3:_="">
    <xsd:import namespace="e50057b9-2c92-4e01-a5f1-e8b44e5e82c8"/>
    <xsd:import namespace="349984f9-eea2-4eff-b722-a834f30f9faa"/>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057b9-2c92-4e01-a5f1-e8b44e5e8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cdc873b6-0986-4bba-bd9f-8451a19a01f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9984f9-eea2-4eff-b722-a834f30f9faa"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b0e19326-7125-4f18-aa13-ee6bf6579877}" ma:internalName="TaxCatchAll" ma:showField="CatchAllData" ma:web="349984f9-eea2-4eff-b722-a834f30f9f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50057b9-2c92-4e01-a5f1-e8b44e5e82c8">
      <Terms xmlns="http://schemas.microsoft.com/office/infopath/2007/PartnerControls"/>
    </lcf76f155ced4ddcb4097134ff3c332f>
    <TaxCatchAll xmlns="349984f9-eea2-4eff-b722-a834f30f9fa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C470D5-BE31-4C72-9C5F-4018B2B5C3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0057b9-2c92-4e01-a5f1-e8b44e5e82c8"/>
    <ds:schemaRef ds:uri="349984f9-eea2-4eff-b722-a834f30f9f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DF3A67-DCEB-495E-88FD-2679825CA40A}">
  <ds:schemaRefs>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e50057b9-2c92-4e01-a5f1-e8b44e5e82c8"/>
    <ds:schemaRef ds:uri="http://schemas.microsoft.com/office/2006/documentManagement/types"/>
    <ds:schemaRef ds:uri="http://purl.org/dc/terms/"/>
    <ds:schemaRef ds:uri="http://purl.org/dc/dcmitype/"/>
    <ds:schemaRef ds:uri="349984f9-eea2-4eff-b722-a834f30f9faa"/>
    <ds:schemaRef ds:uri="http://purl.org/dc/elements/1.1/"/>
  </ds:schemaRefs>
</ds:datastoreItem>
</file>

<file path=customXml/itemProps3.xml><?xml version="1.0" encoding="utf-8"?>
<ds:datastoreItem xmlns:ds="http://schemas.openxmlformats.org/officeDocument/2006/customXml" ds:itemID="{6BD1FB9C-C872-4BCD-A338-1EF22026BAC1}">
  <ds:schemaRefs>
    <ds:schemaRef ds:uri="http://schemas.microsoft.com/sharepoint/v3/contenttype/forms"/>
  </ds:schemaRefs>
</ds:datastoreItem>
</file>

<file path=docMetadata/LabelInfo.xml><?xml version="1.0" encoding="utf-8"?>
<clbl:labelList xmlns:clbl="http://schemas.microsoft.com/office/2020/mipLabelMetadata">
  <clbl:label id="{6424fb90-6f5d-45e4-8379-23aebb618da0}" enabled="0" method="" siteId="{6424fb90-6f5d-45e4-8379-23aebb618da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84</vt:i4>
      </vt:variant>
    </vt:vector>
  </HeadingPairs>
  <TitlesOfParts>
    <vt:vector size="116" baseType="lpstr">
      <vt:lpstr>NatC Tumbling arrière</vt:lpstr>
      <vt:lpstr>NatC Tumbling Mixte</vt:lpstr>
      <vt:lpstr>NatC Tumbling avant</vt:lpstr>
      <vt:lpstr>ListeClubAvril2023</vt:lpstr>
      <vt:lpstr>FFGym Clubs</vt:lpstr>
      <vt:lpstr>FedB Tumbling avant</vt:lpstr>
      <vt:lpstr>FedB Tumbling arrière</vt:lpstr>
      <vt:lpstr>NatB Tumbling Mixte</vt:lpstr>
      <vt:lpstr>NatC MT - MT</vt:lpstr>
      <vt:lpstr>NatC MT - Saut</vt:lpstr>
      <vt:lpstr>FedB MT - MT</vt:lpstr>
      <vt:lpstr>FedA Tumbling avant</vt:lpstr>
      <vt:lpstr>FedA Tumbling arrière</vt:lpstr>
      <vt:lpstr>NatB Tumbling arrière</vt:lpstr>
      <vt:lpstr>NatB Tumbling avant</vt:lpstr>
      <vt:lpstr>FedA MT - MT</vt:lpstr>
      <vt:lpstr>NatB MT - Saut</vt:lpstr>
      <vt:lpstr>OLDListeDiffSol</vt:lpstr>
      <vt:lpstr>ListeDiffSol</vt:lpstr>
      <vt:lpstr>NatB MT - MT</vt:lpstr>
      <vt:lpstr>ListeClubs 95 </vt:lpstr>
      <vt:lpstr>liste</vt:lpstr>
      <vt:lpstr>Activer Macro 97-2003</vt:lpstr>
      <vt:lpstr>Activer Macro2007</vt:lpstr>
      <vt:lpstr>MessageErreurO365</vt:lpstr>
      <vt:lpstr>SOL Explications</vt:lpstr>
      <vt:lpstr>Explications</vt:lpstr>
      <vt:lpstr>fiche engagement</vt:lpstr>
      <vt:lpstr>FED Dif Sol</vt:lpstr>
      <vt:lpstr>PERF Dif Sol</vt:lpstr>
      <vt:lpstr>dif tumbling</vt:lpstr>
      <vt:lpstr>dif mini tramp</vt:lpstr>
      <vt:lpstr>'dif tumbling'!Categories</vt:lpstr>
      <vt:lpstr>Categories</vt:lpstr>
      <vt:lpstr>OLDListeDiffSol!Combi</vt:lpstr>
      <vt:lpstr>Combi</vt:lpstr>
      <vt:lpstr>Europe</vt:lpstr>
      <vt:lpstr>FédéralA</vt:lpstr>
      <vt:lpstr>FédéralB</vt:lpstr>
      <vt:lpstr>'dif tumbling'!FEDGE</vt:lpstr>
      <vt:lpstr>OLDListeDiffSol!FEDGE</vt:lpstr>
      <vt:lpstr>FEDGE</vt:lpstr>
      <vt:lpstr>'dif tumbling'!FEDMAINTIEN</vt:lpstr>
      <vt:lpstr>OLDListeDiffSol!FEDMAINTIEN</vt:lpstr>
      <vt:lpstr>FEDMAINTIEN</vt:lpstr>
      <vt:lpstr>'dif tumbling'!FEDPIVOTS</vt:lpstr>
      <vt:lpstr>OLDListeDiffSol!FEDPIVOTS</vt:lpstr>
      <vt:lpstr>FEDPIVOTS</vt:lpstr>
      <vt:lpstr>'dif tumbling'!FEDSAUT</vt:lpstr>
      <vt:lpstr>OLDListeDiffSol!FEDSAUT</vt:lpstr>
      <vt:lpstr>FEDSAUT</vt:lpstr>
      <vt:lpstr>'dif tumbling'!FEDTOUT</vt:lpstr>
      <vt:lpstr>OLDListeDiffSol!FEDTOUT</vt:lpstr>
      <vt:lpstr>FEDTOUT</vt:lpstr>
      <vt:lpstr>'dif tumbling'!Finale</vt:lpstr>
      <vt:lpstr>Finale</vt:lpstr>
      <vt:lpstr>OLDListeDiffSol!MaintienFederal</vt:lpstr>
      <vt:lpstr>MaintienFederal</vt:lpstr>
      <vt:lpstr>OLDListeDiffSol!MaintienPerformance</vt:lpstr>
      <vt:lpstr>MaintienPerformance</vt:lpstr>
      <vt:lpstr>NationalA</vt:lpstr>
      <vt:lpstr>NationalB</vt:lpstr>
      <vt:lpstr>NationalC</vt:lpstr>
      <vt:lpstr>NomClubsTeamGym</vt:lpstr>
      <vt:lpstr>NomsDesClubs</vt:lpstr>
      <vt:lpstr>NumAffiliationDesClubs</vt:lpstr>
      <vt:lpstr>NumEquipe</vt:lpstr>
      <vt:lpstr>OLDListeDiffSol!PERFACRO</vt:lpstr>
      <vt:lpstr>PERFACRO</vt:lpstr>
      <vt:lpstr>OLDListeDiffSol!PERFCOMBI</vt:lpstr>
      <vt:lpstr>PERFCOMBI</vt:lpstr>
      <vt:lpstr>PERFFLEXI</vt:lpstr>
      <vt:lpstr>OLDListeDiffSol!PERFGE</vt:lpstr>
      <vt:lpstr>PERFGE</vt:lpstr>
      <vt:lpstr>OLDListeDiffSol!PERFMAINTIENT</vt:lpstr>
      <vt:lpstr>PERFMAINTIENT</vt:lpstr>
      <vt:lpstr>OLDListeDiffSol!PERFMIXTE</vt:lpstr>
      <vt:lpstr>PERFMIXTE</vt:lpstr>
      <vt:lpstr>OLDListeDiffSol!PERFPIVOTS</vt:lpstr>
      <vt:lpstr>PERFPIVOTS</vt:lpstr>
      <vt:lpstr>OLDListeDiffSol!PERFSAUT</vt:lpstr>
      <vt:lpstr>PERFSAUT</vt:lpstr>
      <vt:lpstr>OLDListeDiffSol!PivotFederal</vt:lpstr>
      <vt:lpstr>PivotFederal</vt:lpstr>
      <vt:lpstr>OLDListeDiffSol!PivotPerformance</vt:lpstr>
      <vt:lpstr>PivotPerformance</vt:lpstr>
      <vt:lpstr>OLDListeDiffSol!SautPerformance</vt:lpstr>
      <vt:lpstr>SautPerformance</vt:lpstr>
      <vt:lpstr>Section</vt:lpstr>
      <vt:lpstr>SerieArriereTumblingFedA</vt:lpstr>
      <vt:lpstr>SerieArriereTumblingFedB</vt:lpstr>
      <vt:lpstr>SerieArriereTumblingNatB</vt:lpstr>
      <vt:lpstr>SerieArriereTumblingNatC</vt:lpstr>
      <vt:lpstr>SerieAvantTumblingFedA</vt:lpstr>
      <vt:lpstr>SerieAvantTumblingFedB</vt:lpstr>
      <vt:lpstr>SerieAvantTumblingNatB</vt:lpstr>
      <vt:lpstr>SerieAvantTumblingNatC</vt:lpstr>
      <vt:lpstr>SerieMixteTumblingNatB</vt:lpstr>
      <vt:lpstr>SerieMixteTumblingNatC</vt:lpstr>
      <vt:lpstr>SerieMTMTFedA</vt:lpstr>
      <vt:lpstr>SerieMTMTFedB</vt:lpstr>
      <vt:lpstr>SerieMTMTNatB</vt:lpstr>
      <vt:lpstr>SerieMTMTNatC</vt:lpstr>
      <vt:lpstr>SerieMTSautNatB</vt:lpstr>
      <vt:lpstr>SerieMTSautNatC</vt:lpstr>
      <vt:lpstr>OLDListeDiffSol!ToutFederal</vt:lpstr>
      <vt:lpstr>ToutFederal</vt:lpstr>
      <vt:lpstr>OLDListeDiffSol!ToutPerformance</vt:lpstr>
      <vt:lpstr>ToutPerformance</vt:lpstr>
      <vt:lpstr>ValeurIntermediaireClubs</vt:lpstr>
      <vt:lpstr>VilleCLubsTeamgym</vt:lpstr>
      <vt:lpstr>'dif mini tramp'!Zone_d_impression</vt:lpstr>
      <vt:lpstr>'dif tumbling'!Zone_d_impression</vt:lpstr>
      <vt:lpstr>'FED Dif Sol'!Zone_d_impression</vt:lpstr>
      <vt:lpstr>'fiche engagement'!Zone_d_impression</vt:lpstr>
      <vt:lpstr>'PERF Dif Sol'!Zone_d_impression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Thierry GAUVIN</dc:creator>
  <cp:keywords/>
  <dc:description/>
  <cp:lastModifiedBy>Pauline ANGE</cp:lastModifiedBy>
  <cp:revision/>
  <dcterms:created xsi:type="dcterms:W3CDTF">1998-11-26T11:14:15Z</dcterms:created>
  <dcterms:modified xsi:type="dcterms:W3CDTF">2026-03-09T12:55:05Z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0x010100BB3E1AD6A01C0C48BEB584DB9BC94963</vt:lpwstr>
  </property>
  <property fmtid="{D5CDD505-2E9C-101B-9397-08002B2CF9AE}" pid="3" name="MediaServiceImageTags">
    <vt:lpwstr/>
  </property>
</Properties>
</file>